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ral Bindal\OneDrive\Desktop\Research_Internship\ST_P5\FL\"/>
    </mc:Choice>
  </mc:AlternateContent>
  <xr:revisionPtr revIDLastSave="0" documentId="13_ncr:1_{849A9149-6D00-44D2-8CB6-E70D10FF2C20}" xr6:coauthVersionLast="47" xr6:coauthVersionMax="47" xr10:uidLastSave="{00000000-0000-0000-0000-000000000000}"/>
  <bookViews>
    <workbookView xWindow="-110" yWindow="-110" windowWidth="19420" windowHeight="11500" xr2:uid="{4DBEC0AA-8091-4DFD-934E-F78FFCD06C46}"/>
  </bookViews>
  <sheets>
    <sheet name="Read me" sheetId="2" r:id="rId1"/>
    <sheet name="Data" sheetId="7" r:id="rId2"/>
    <sheet name="Fig. 1" sheetId="11" r:id="rId3"/>
    <sheet name="Fig. 2" sheetId="16" r:id="rId4"/>
    <sheet name="Fig. 3" sheetId="9" r:id="rId5"/>
    <sheet name="Fig. 4" sheetId="1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08" i="7" l="1"/>
  <c r="X109" i="7"/>
  <c r="X110" i="7"/>
  <c r="X111" i="7"/>
  <c r="X112" i="7"/>
  <c r="X113" i="7"/>
  <c r="X114" i="7"/>
  <c r="X115" i="7"/>
  <c r="X116" i="7"/>
  <c r="X117" i="7"/>
  <c r="X118" i="7"/>
  <c r="X119" i="7"/>
  <c r="X120" i="7"/>
  <c r="X121" i="7"/>
  <c r="X122" i="7"/>
  <c r="X123" i="7"/>
  <c r="X124" i="7"/>
  <c r="X125" i="7"/>
  <c r="X126" i="7"/>
  <c r="X127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5" i="7"/>
  <c r="X66" i="7"/>
  <c r="X67" i="7"/>
  <c r="X68" i="7"/>
  <c r="X69" i="7"/>
  <c r="X70" i="7"/>
  <c r="X71" i="7"/>
  <c r="X72" i="7"/>
  <c r="X73" i="7"/>
  <c r="X74" i="7"/>
  <c r="X75" i="7"/>
  <c r="X76" i="7"/>
  <c r="X77" i="7"/>
  <c r="X78" i="7"/>
  <c r="X79" i="7"/>
  <c r="X80" i="7"/>
  <c r="X81" i="7"/>
  <c r="X82" i="7"/>
  <c r="X83" i="7"/>
  <c r="X84" i="7"/>
  <c r="X85" i="7"/>
  <c r="X86" i="7"/>
  <c r="X87" i="7"/>
  <c r="X88" i="7"/>
  <c r="X89" i="7"/>
  <c r="X90" i="7"/>
  <c r="X91" i="7"/>
  <c r="X92" i="7"/>
  <c r="X93" i="7"/>
  <c r="X94" i="7"/>
  <c r="X95" i="7"/>
  <c r="X96" i="7"/>
  <c r="X97" i="7"/>
  <c r="X98" i="7"/>
  <c r="X99" i="7"/>
  <c r="X100" i="7"/>
  <c r="X101" i="7"/>
  <c r="X102" i="7"/>
  <c r="X103" i="7"/>
  <c r="X104" i="7"/>
  <c r="X105" i="7"/>
  <c r="X106" i="7"/>
  <c r="X107" i="7"/>
  <c r="W108" i="7"/>
  <c r="W109" i="7"/>
  <c r="W110" i="7"/>
  <c r="W111" i="7"/>
  <c r="W112" i="7"/>
  <c r="W113" i="7"/>
  <c r="W114" i="7"/>
  <c r="W115" i="7"/>
  <c r="W116" i="7"/>
  <c r="W117" i="7"/>
  <c r="W118" i="7"/>
  <c r="W119" i="7"/>
  <c r="W120" i="7"/>
  <c r="W121" i="7"/>
  <c r="W122" i="7"/>
  <c r="W123" i="7"/>
  <c r="W124" i="7"/>
  <c r="W125" i="7"/>
  <c r="W126" i="7"/>
  <c r="W12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W44" i="7"/>
  <c r="W45" i="7"/>
  <c r="W46" i="7"/>
  <c r="W47" i="7"/>
  <c r="W48" i="7"/>
  <c r="W49" i="7"/>
  <c r="W50" i="7"/>
  <c r="W51" i="7"/>
  <c r="W52" i="7"/>
  <c r="W53" i="7"/>
  <c r="W54" i="7"/>
  <c r="W55" i="7"/>
  <c r="W56" i="7"/>
  <c r="W57" i="7"/>
  <c r="W58" i="7"/>
  <c r="W59" i="7"/>
  <c r="W60" i="7"/>
  <c r="W61" i="7"/>
  <c r="W62" i="7"/>
  <c r="W63" i="7"/>
  <c r="W64" i="7"/>
  <c r="W65" i="7"/>
  <c r="W66" i="7"/>
  <c r="W67" i="7"/>
  <c r="W68" i="7"/>
  <c r="W69" i="7"/>
  <c r="W70" i="7"/>
  <c r="W71" i="7"/>
  <c r="W72" i="7"/>
  <c r="W73" i="7"/>
  <c r="W74" i="7"/>
  <c r="W75" i="7"/>
  <c r="W76" i="7"/>
  <c r="W77" i="7"/>
  <c r="W78" i="7"/>
  <c r="W79" i="7"/>
  <c r="W80" i="7"/>
  <c r="W81" i="7"/>
  <c r="W82" i="7"/>
  <c r="W83" i="7"/>
  <c r="W84" i="7"/>
  <c r="W85" i="7"/>
  <c r="W86" i="7"/>
  <c r="W87" i="7"/>
  <c r="W88" i="7"/>
  <c r="W89" i="7"/>
  <c r="W90" i="7"/>
  <c r="W91" i="7"/>
  <c r="W92" i="7"/>
  <c r="W93" i="7"/>
  <c r="W94" i="7"/>
  <c r="W95" i="7"/>
  <c r="W96" i="7"/>
  <c r="W97" i="7"/>
  <c r="W98" i="7"/>
  <c r="W99" i="7"/>
  <c r="W100" i="7"/>
  <c r="W101" i="7"/>
  <c r="W102" i="7"/>
  <c r="W103" i="7"/>
  <c r="W104" i="7"/>
  <c r="W105" i="7"/>
  <c r="W106" i="7"/>
  <c r="W107" i="7"/>
  <c r="W7" i="7"/>
  <c r="V108" i="7"/>
  <c r="V109" i="7"/>
  <c r="V110" i="7"/>
  <c r="V111" i="7"/>
  <c r="V112" i="7"/>
  <c r="V113" i="7"/>
  <c r="V114" i="7"/>
  <c r="V115" i="7"/>
  <c r="V116" i="7"/>
  <c r="V117" i="7"/>
  <c r="V118" i="7"/>
  <c r="V119" i="7"/>
  <c r="V120" i="7"/>
  <c r="V121" i="7"/>
  <c r="V122" i="7"/>
  <c r="V123" i="7"/>
  <c r="V124" i="7"/>
  <c r="V125" i="7"/>
  <c r="V126" i="7"/>
  <c r="V12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68" i="7"/>
  <c r="V69" i="7"/>
  <c r="V70" i="7"/>
  <c r="V71" i="7"/>
  <c r="V72" i="7"/>
  <c r="V73" i="7"/>
  <c r="V74" i="7"/>
  <c r="V75" i="7"/>
  <c r="V76" i="7"/>
  <c r="V77" i="7"/>
  <c r="V78" i="7"/>
  <c r="V79" i="7"/>
  <c r="V80" i="7"/>
  <c r="V81" i="7"/>
  <c r="V82" i="7"/>
  <c r="V83" i="7"/>
  <c r="V84" i="7"/>
  <c r="V85" i="7"/>
  <c r="V86" i="7"/>
  <c r="V87" i="7"/>
  <c r="V88" i="7"/>
  <c r="V89" i="7"/>
  <c r="V90" i="7"/>
  <c r="V91" i="7"/>
  <c r="V92" i="7"/>
  <c r="V93" i="7"/>
  <c r="V94" i="7"/>
  <c r="V95" i="7"/>
  <c r="V96" i="7"/>
  <c r="V97" i="7"/>
  <c r="V98" i="7"/>
  <c r="V99" i="7"/>
  <c r="V100" i="7"/>
  <c r="V101" i="7"/>
  <c r="V102" i="7"/>
  <c r="V103" i="7"/>
  <c r="V104" i="7"/>
  <c r="V105" i="7"/>
  <c r="V106" i="7"/>
  <c r="V107" i="7"/>
  <c r="U108" i="7"/>
  <c r="U109" i="7"/>
  <c r="U110" i="7"/>
  <c r="U111" i="7"/>
  <c r="U112" i="7"/>
  <c r="U113" i="7"/>
  <c r="U114" i="7"/>
  <c r="U115" i="7"/>
  <c r="U116" i="7"/>
  <c r="U117" i="7"/>
  <c r="U118" i="7"/>
  <c r="U119" i="7"/>
  <c r="U120" i="7"/>
  <c r="U121" i="7"/>
  <c r="U122" i="7"/>
  <c r="U123" i="7"/>
  <c r="U124" i="7"/>
  <c r="U125" i="7"/>
  <c r="U126" i="7"/>
  <c r="U12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6" i="7"/>
  <c r="U67" i="7"/>
  <c r="U68" i="7"/>
  <c r="U69" i="7"/>
  <c r="U70" i="7"/>
  <c r="U71" i="7"/>
  <c r="U72" i="7"/>
  <c r="U73" i="7"/>
  <c r="U74" i="7"/>
  <c r="U75" i="7"/>
  <c r="U76" i="7"/>
  <c r="U77" i="7"/>
  <c r="U78" i="7"/>
  <c r="U79" i="7"/>
  <c r="U80" i="7"/>
  <c r="U81" i="7"/>
  <c r="U82" i="7"/>
  <c r="U83" i="7"/>
  <c r="U84" i="7"/>
  <c r="U85" i="7"/>
  <c r="U86" i="7"/>
  <c r="U87" i="7"/>
  <c r="U88" i="7"/>
  <c r="U89" i="7"/>
  <c r="U90" i="7"/>
  <c r="U91" i="7"/>
  <c r="U92" i="7"/>
  <c r="U93" i="7"/>
  <c r="U94" i="7"/>
  <c r="U95" i="7"/>
  <c r="U96" i="7"/>
  <c r="U97" i="7"/>
  <c r="U98" i="7"/>
  <c r="U99" i="7"/>
  <c r="U100" i="7"/>
  <c r="U101" i="7"/>
  <c r="U102" i="7"/>
  <c r="U103" i="7"/>
  <c r="U104" i="7"/>
  <c r="U105" i="7"/>
  <c r="U106" i="7"/>
  <c r="U107" i="7"/>
  <c r="V7" i="7"/>
  <c r="U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7" i="7"/>
  <c r="F13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7" i="7"/>
  <c r="F7" i="7"/>
  <c r="F8" i="7"/>
  <c r="F9" i="7"/>
  <c r="F10" i="7"/>
  <c r="F11" i="7"/>
  <c r="F12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T7" i="7"/>
  <c r="T8" i="7" s="1"/>
  <c r="T9" i="7" s="1"/>
  <c r="T10" i="7" s="1"/>
  <c r="T11" i="7" s="1"/>
  <c r="T12" i="7" s="1"/>
  <c r="T13" i="7" s="1"/>
  <c r="T14" i="7" s="1"/>
  <c r="T15" i="7" s="1"/>
  <c r="T16" i="7" s="1"/>
  <c r="T17" i="7" s="1"/>
  <c r="T18" i="7" s="1"/>
  <c r="T19" i="7" s="1"/>
  <c r="T20" i="7" s="1"/>
  <c r="T21" i="7" s="1"/>
  <c r="T22" i="7" s="1"/>
  <c r="T23" i="7" s="1"/>
  <c r="T24" i="7" s="1"/>
  <c r="T25" i="7" s="1"/>
  <c r="T26" i="7" s="1"/>
  <c r="T27" i="7" s="1"/>
  <c r="T28" i="7" s="1"/>
  <c r="T29" i="7" s="1"/>
  <c r="T30" i="7" s="1"/>
  <c r="T31" i="7" s="1"/>
  <c r="T32" i="7" s="1"/>
  <c r="T33" i="7" s="1"/>
  <c r="T34" i="7" s="1"/>
  <c r="T35" i="7" s="1"/>
  <c r="T36" i="7" s="1"/>
  <c r="T37" i="7" s="1"/>
  <c r="T38" i="7" s="1"/>
  <c r="T39" i="7" s="1"/>
  <c r="T40" i="7" s="1"/>
  <c r="T41" i="7" s="1"/>
  <c r="T42" i="7" s="1"/>
  <c r="T43" i="7" s="1"/>
  <c r="T44" i="7" s="1"/>
  <c r="T45" i="7" s="1"/>
  <c r="T46" i="7" s="1"/>
  <c r="T47" i="7" s="1"/>
  <c r="T48" i="7" s="1"/>
  <c r="T49" i="7" s="1"/>
  <c r="T50" i="7" s="1"/>
  <c r="T51" i="7" s="1"/>
  <c r="T52" i="7" s="1"/>
  <c r="T53" i="7" s="1"/>
  <c r="T54" i="7" s="1"/>
  <c r="T55" i="7" s="1"/>
  <c r="T56" i="7" s="1"/>
  <c r="T57" i="7" s="1"/>
  <c r="T58" i="7" s="1"/>
  <c r="T59" i="7" s="1"/>
  <c r="T60" i="7" s="1"/>
  <c r="T61" i="7" s="1"/>
  <c r="T62" i="7" s="1"/>
  <c r="T63" i="7" s="1"/>
  <c r="T64" i="7" s="1"/>
  <c r="T65" i="7" s="1"/>
  <c r="T66" i="7" s="1"/>
  <c r="T67" i="7" s="1"/>
  <c r="T68" i="7" s="1"/>
  <c r="T69" i="7" s="1"/>
  <c r="T70" i="7" s="1"/>
  <c r="T71" i="7" s="1"/>
  <c r="T72" i="7" s="1"/>
  <c r="T73" i="7" s="1"/>
  <c r="T74" i="7" s="1"/>
  <c r="T75" i="7" s="1"/>
  <c r="T76" i="7" s="1"/>
  <c r="T77" i="7" s="1"/>
  <c r="T78" i="7" s="1"/>
  <c r="T79" i="7" s="1"/>
  <c r="T80" i="7" s="1"/>
  <c r="T81" i="7" s="1"/>
  <c r="T82" i="7" s="1"/>
  <c r="T83" i="7" s="1"/>
  <c r="T84" i="7" s="1"/>
  <c r="T85" i="7" s="1"/>
  <c r="T86" i="7" s="1"/>
  <c r="T87" i="7" s="1"/>
  <c r="T88" i="7" s="1"/>
  <c r="T89" i="7" s="1"/>
  <c r="T90" i="7" s="1"/>
  <c r="T91" i="7" s="1"/>
  <c r="T92" i="7" s="1"/>
  <c r="T93" i="7" s="1"/>
  <c r="T94" i="7" s="1"/>
  <c r="T95" i="7" s="1"/>
  <c r="T96" i="7" s="1"/>
  <c r="T97" i="7" s="1"/>
  <c r="T98" i="7" s="1"/>
  <c r="T99" i="7" s="1"/>
  <c r="T100" i="7" s="1"/>
  <c r="T101" i="7" s="1"/>
  <c r="T102" i="7" s="1"/>
  <c r="T103" i="7" s="1"/>
  <c r="T104" i="7" s="1"/>
  <c r="T105" i="7" s="1"/>
  <c r="T106" i="7" s="1"/>
  <c r="T107" i="7" s="1"/>
  <c r="T108" i="7" s="1"/>
  <c r="T109" i="7" s="1"/>
  <c r="T110" i="7" s="1"/>
  <c r="T111" i="7" s="1"/>
  <c r="T112" i="7" s="1"/>
  <c r="T113" i="7" s="1"/>
  <c r="T114" i="7" s="1"/>
  <c r="T115" i="7" s="1"/>
  <c r="T116" i="7" s="1"/>
  <c r="T117" i="7" s="1"/>
  <c r="T118" i="7" s="1"/>
  <c r="T119" i="7" s="1"/>
  <c r="T120" i="7" s="1"/>
  <c r="T121" i="7" s="1"/>
  <c r="T122" i="7" s="1"/>
  <c r="T123" i="7" s="1"/>
  <c r="T124" i="7" s="1"/>
  <c r="T125" i="7" s="1"/>
  <c r="T126" i="7" s="1"/>
  <c r="T127" i="7" s="1"/>
</calcChain>
</file>

<file path=xl/sharedStrings.xml><?xml version="1.0" encoding="utf-8"?>
<sst xmlns="http://schemas.openxmlformats.org/spreadsheetml/2006/main" count="55" uniqueCount="42">
  <si>
    <t>Read me</t>
  </si>
  <si>
    <t xml:space="preserve">URL: </t>
  </si>
  <si>
    <t>Excel sheets</t>
  </si>
  <si>
    <t>Note: do not edit the raw data in the 'Data' sheets as it will break the figures.</t>
  </si>
  <si>
    <r>
      <rPr>
        <b/>
        <sz val="11"/>
        <color theme="1"/>
        <rFont val="Calibri"/>
        <family val="2"/>
        <scheme val="minor"/>
      </rPr>
      <t>Author</t>
    </r>
    <r>
      <rPr>
        <sz val="11"/>
        <color theme="1"/>
        <rFont val="Calibri"/>
        <family val="2"/>
        <scheme val="minor"/>
      </rPr>
      <t xml:space="preserve">: Saral Bindal  </t>
    </r>
  </si>
  <si>
    <r>
      <rPr>
        <b/>
        <sz val="11"/>
        <color theme="1"/>
        <rFont val="Calibri"/>
        <family val="2"/>
        <scheme val="minor"/>
      </rPr>
      <t>Contact</t>
    </r>
    <r>
      <rPr>
        <sz val="11"/>
        <color theme="1"/>
        <rFont val="Calibri"/>
        <family val="2"/>
        <scheme val="minor"/>
      </rPr>
      <t>: saralbindal.24@kgpian.iitkgp.ac.in</t>
    </r>
  </si>
  <si>
    <t>Strike</t>
  </si>
  <si>
    <t>Asset</t>
  </si>
  <si>
    <t>Premium</t>
  </si>
  <si>
    <t>Data for payoff of call and put options</t>
  </si>
  <si>
    <t>GBM</t>
  </si>
  <si>
    <t>Initial price</t>
  </si>
  <si>
    <t>Annual drift (µ)</t>
  </si>
  <si>
    <t>Annual volatility (σ)</t>
  </si>
  <si>
    <t>Time</t>
  </si>
  <si>
    <t>Time horizon (T)</t>
  </si>
  <si>
    <t>No. of months</t>
  </si>
  <si>
    <t>Time step (Δt)</t>
  </si>
  <si>
    <t xml:space="preserve">Confidence interval </t>
  </si>
  <si>
    <t>Probability (1-α)</t>
  </si>
  <si>
    <t>Random number</t>
  </si>
  <si>
    <t>Time 
(in months)</t>
  </si>
  <si>
    <t>GBM asset price path</t>
  </si>
  <si>
    <t>Modelling parameters</t>
  </si>
  <si>
    <t>Underlying
Asset price</t>
  </si>
  <si>
    <t>Payoff</t>
  </si>
  <si>
    <t>Data for payoff of call option</t>
  </si>
  <si>
    <t>Data for payoff of put option</t>
  </si>
  <si>
    <t>Data for a put option</t>
  </si>
  <si>
    <t>Data for a call option</t>
  </si>
  <si>
    <t>Time to maturity</t>
  </si>
  <si>
    <t>5 Days</t>
  </si>
  <si>
    <t>OTM zone</t>
  </si>
  <si>
    <t>ITM zone</t>
  </si>
  <si>
    <r>
      <rPr>
        <b/>
        <sz val="11"/>
        <color theme="1"/>
        <rFont val="Calibri"/>
        <family val="2"/>
        <scheme val="minor"/>
      </rPr>
      <t>Fig. 3</t>
    </r>
    <r>
      <rPr>
        <sz val="11"/>
        <color theme="1"/>
        <rFont val="Calibri"/>
        <family val="2"/>
        <scheme val="minor"/>
      </rPr>
      <t>: line chart representing the evolution of a call option moneyness.</t>
    </r>
  </si>
  <si>
    <r>
      <rPr>
        <b/>
        <sz val="11"/>
        <color theme="1"/>
        <rFont val="Calibri"/>
        <family val="2"/>
        <scheme val="minor"/>
      </rPr>
      <t>Fig. 4</t>
    </r>
    <r>
      <rPr>
        <sz val="11"/>
        <color theme="1"/>
        <rFont val="Calibri"/>
        <family val="2"/>
        <scheme val="minor"/>
      </rPr>
      <t>: line chart representing the evolution of a put option moneyness.</t>
    </r>
  </si>
  <si>
    <r>
      <rPr>
        <b/>
        <sz val="11"/>
        <color theme="1"/>
        <rFont val="Calibri"/>
        <family val="2"/>
        <scheme val="minor"/>
      </rPr>
      <t>Fig. 1</t>
    </r>
    <r>
      <rPr>
        <sz val="11"/>
        <color theme="1"/>
        <rFont val="Calibri"/>
        <family val="2"/>
        <scheme val="minor"/>
      </rPr>
      <t>: line chart representing the payoff for a call option.</t>
    </r>
  </si>
  <si>
    <t>Call option</t>
  </si>
  <si>
    <t>Put option</t>
  </si>
  <si>
    <r>
      <rPr>
        <b/>
        <sz val="11"/>
        <color theme="1"/>
        <rFont val="Calibri"/>
        <family val="2"/>
        <scheme val="minor"/>
      </rPr>
      <t>SimTrade blog post</t>
    </r>
    <r>
      <rPr>
        <sz val="11"/>
        <color theme="1"/>
        <rFont val="Calibri"/>
        <family val="2"/>
        <scheme val="minor"/>
      </rPr>
      <t>: Volatlity curves: smiles and smirks</t>
    </r>
  </si>
  <si>
    <r>
      <rPr>
        <b/>
        <sz val="11"/>
        <color theme="1"/>
        <rFont val="Calibri"/>
        <family val="2"/>
        <scheme val="minor"/>
      </rPr>
      <t>Data</t>
    </r>
    <r>
      <rPr>
        <sz val="11"/>
        <color theme="1"/>
        <rFont val="Calibri"/>
        <family val="2"/>
        <scheme val="minor"/>
      </rPr>
      <t>: for Payoff of call and put options and simulated asset price path.</t>
    </r>
  </si>
  <si>
    <r>
      <rPr>
        <b/>
        <sz val="11"/>
        <color theme="1"/>
        <rFont val="Calibri"/>
        <family val="2"/>
        <scheme val="minor"/>
      </rPr>
      <t>Fig. 2</t>
    </r>
    <r>
      <rPr>
        <sz val="11"/>
        <color theme="1"/>
        <rFont val="Calibri"/>
        <family val="2"/>
        <scheme val="minor"/>
      </rPr>
      <t>: line chart representing the payoff for a put option.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</si>
</sst>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#,##0.00\ [$€-40C]"/>
    <numFmt numFmtId="166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 vertical="center" indent="1"/>
    </xf>
    <xf numFmtId="0" fontId="3" fillId="0" borderId="0" xfId="0" applyFont="1"/>
    <xf numFmtId="0" fontId="0" fillId="0" borderId="1" xfId="0" applyBorder="1" applyAlignment="1">
      <alignment horizontal="right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" xfId="0" applyNumberFormat="1" applyBorder="1"/>
    <xf numFmtId="165" fontId="0" fillId="0" borderId="0" xfId="0" applyNumberFormat="1"/>
    <xf numFmtId="0" fontId="0" fillId="2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9" fontId="0" fillId="0" borderId="1" xfId="0" applyNumberFormat="1" applyBorder="1"/>
    <xf numFmtId="0" fontId="0" fillId="4" borderId="1" xfId="0" applyFill="1" applyBorder="1"/>
    <xf numFmtId="9" fontId="0" fillId="0" borderId="0" xfId="0" applyNumberFormat="1"/>
    <xf numFmtId="0" fontId="0" fillId="2" borderId="1" xfId="0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3" fillId="2" borderId="1" xfId="0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5" Type="http://schemas.openxmlformats.org/officeDocument/2006/relationships/chartsheet" Target="chart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600" b="1">
                <a:solidFill>
                  <a:sysClr val="windowText" lastClr="000000"/>
                </a:solidFill>
              </a:rPr>
              <a:t>Payoff for a call option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785443291265113"/>
          <c:y val="7.7693343550798447E-2"/>
          <c:w val="0.81640801533918639"/>
          <c:h val="0.72773465294061068"/>
        </c:manualLayout>
      </c:layout>
      <c:barChart>
        <c:barDir val="col"/>
        <c:grouping val="clustered"/>
        <c:varyColors val="0"/>
        <c:ser>
          <c:idx val="1"/>
          <c:order val="1"/>
          <c:tx>
            <c:v>OTM</c:v>
          </c:tx>
          <c:spPr>
            <a:solidFill>
              <a:srgbClr val="FF0000">
                <a:alpha val="26000"/>
              </a:srgbClr>
            </a:solidFill>
            <a:ln>
              <a:noFill/>
            </a:ln>
            <a:effectLst/>
          </c:spPr>
          <c:invertIfNegative val="0"/>
          <c:val>
            <c:numRef>
              <c:f>Data!$G$7:$G$107</c:f>
              <c:numCache>
                <c:formatCode>#,##0</c:formatCode>
                <c:ptCount val="101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10000</c:v>
                </c:pt>
                <c:pt idx="17">
                  <c:v>10000</c:v>
                </c:pt>
                <c:pt idx="18">
                  <c:v>10000</c:v>
                </c:pt>
                <c:pt idx="19">
                  <c:v>10000</c:v>
                </c:pt>
                <c:pt idx="20">
                  <c:v>10000</c:v>
                </c:pt>
                <c:pt idx="21">
                  <c:v>10000</c:v>
                </c:pt>
                <c:pt idx="22">
                  <c:v>10000</c:v>
                </c:pt>
                <c:pt idx="23">
                  <c:v>10000</c:v>
                </c:pt>
                <c:pt idx="24">
                  <c:v>10000</c:v>
                </c:pt>
                <c:pt idx="25">
                  <c:v>10000</c:v>
                </c:pt>
                <c:pt idx="26">
                  <c:v>10000</c:v>
                </c:pt>
                <c:pt idx="27">
                  <c:v>10000</c:v>
                </c:pt>
                <c:pt idx="28">
                  <c:v>10000</c:v>
                </c:pt>
                <c:pt idx="29">
                  <c:v>10000</c:v>
                </c:pt>
                <c:pt idx="30">
                  <c:v>10000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10000</c:v>
                </c:pt>
                <c:pt idx="36">
                  <c:v>10000</c:v>
                </c:pt>
                <c:pt idx="37">
                  <c:v>10000</c:v>
                </c:pt>
                <c:pt idx="38">
                  <c:v>10000</c:v>
                </c:pt>
                <c:pt idx="39">
                  <c:v>10000</c:v>
                </c:pt>
                <c:pt idx="40">
                  <c:v>10000</c:v>
                </c:pt>
                <c:pt idx="41">
                  <c:v>10000</c:v>
                </c:pt>
                <c:pt idx="42">
                  <c:v>10000</c:v>
                </c:pt>
                <c:pt idx="43">
                  <c:v>10000</c:v>
                </c:pt>
                <c:pt idx="44">
                  <c:v>10000</c:v>
                </c:pt>
                <c:pt idx="45">
                  <c:v>10000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8-4E32-9239-6201F49DFBF1}"/>
            </c:ext>
          </c:extLst>
        </c:ser>
        <c:ser>
          <c:idx val="2"/>
          <c:order val="2"/>
          <c:tx>
            <c:v>ITM</c:v>
          </c:tx>
          <c:spPr>
            <a:solidFill>
              <a:srgbClr val="00B050">
                <a:alpha val="30000"/>
              </a:srgbClr>
            </a:solidFill>
            <a:ln>
              <a:noFill/>
            </a:ln>
            <a:effectLst/>
          </c:spPr>
          <c:invertIfNegative val="0"/>
          <c:val>
            <c:numRef>
              <c:f>Data!$H$7:$H$107</c:f>
              <c:numCache>
                <c:formatCode>#,##0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  <c:pt idx="50">
                  <c:v>10000</c:v>
                </c:pt>
                <c:pt idx="51">
                  <c:v>10000</c:v>
                </c:pt>
                <c:pt idx="52">
                  <c:v>10000</c:v>
                </c:pt>
                <c:pt idx="53">
                  <c:v>10000</c:v>
                </c:pt>
                <c:pt idx="54">
                  <c:v>10000</c:v>
                </c:pt>
                <c:pt idx="55">
                  <c:v>10000</c:v>
                </c:pt>
                <c:pt idx="56">
                  <c:v>10000</c:v>
                </c:pt>
                <c:pt idx="57">
                  <c:v>10000</c:v>
                </c:pt>
                <c:pt idx="58">
                  <c:v>10000</c:v>
                </c:pt>
                <c:pt idx="59">
                  <c:v>10000</c:v>
                </c:pt>
                <c:pt idx="60">
                  <c:v>10000</c:v>
                </c:pt>
                <c:pt idx="61">
                  <c:v>10000</c:v>
                </c:pt>
                <c:pt idx="62">
                  <c:v>10000</c:v>
                </c:pt>
                <c:pt idx="63">
                  <c:v>10000</c:v>
                </c:pt>
                <c:pt idx="64">
                  <c:v>10000</c:v>
                </c:pt>
                <c:pt idx="65">
                  <c:v>10000</c:v>
                </c:pt>
                <c:pt idx="66">
                  <c:v>10000</c:v>
                </c:pt>
                <c:pt idx="67">
                  <c:v>10000</c:v>
                </c:pt>
                <c:pt idx="68">
                  <c:v>10000</c:v>
                </c:pt>
                <c:pt idx="69">
                  <c:v>10000</c:v>
                </c:pt>
                <c:pt idx="70">
                  <c:v>10000</c:v>
                </c:pt>
                <c:pt idx="71">
                  <c:v>10000</c:v>
                </c:pt>
                <c:pt idx="72">
                  <c:v>10000</c:v>
                </c:pt>
                <c:pt idx="73">
                  <c:v>10000</c:v>
                </c:pt>
                <c:pt idx="74">
                  <c:v>10000</c:v>
                </c:pt>
                <c:pt idx="75">
                  <c:v>10000</c:v>
                </c:pt>
                <c:pt idx="76">
                  <c:v>10000</c:v>
                </c:pt>
                <c:pt idx="77">
                  <c:v>10000</c:v>
                </c:pt>
                <c:pt idx="78">
                  <c:v>10000</c:v>
                </c:pt>
                <c:pt idx="79">
                  <c:v>10000</c:v>
                </c:pt>
                <c:pt idx="80">
                  <c:v>10000</c:v>
                </c:pt>
                <c:pt idx="81">
                  <c:v>10000</c:v>
                </c:pt>
                <c:pt idx="82">
                  <c:v>10000</c:v>
                </c:pt>
                <c:pt idx="83">
                  <c:v>10000</c:v>
                </c:pt>
                <c:pt idx="84">
                  <c:v>10000</c:v>
                </c:pt>
                <c:pt idx="85">
                  <c:v>10000</c:v>
                </c:pt>
                <c:pt idx="86">
                  <c:v>10000</c:v>
                </c:pt>
                <c:pt idx="87">
                  <c:v>10000</c:v>
                </c:pt>
                <c:pt idx="88">
                  <c:v>10000</c:v>
                </c:pt>
                <c:pt idx="89">
                  <c:v>10000</c:v>
                </c:pt>
                <c:pt idx="90">
                  <c:v>10000</c:v>
                </c:pt>
                <c:pt idx="91">
                  <c:v>10000</c:v>
                </c:pt>
                <c:pt idx="92">
                  <c:v>10000</c:v>
                </c:pt>
                <c:pt idx="93">
                  <c:v>10000</c:v>
                </c:pt>
                <c:pt idx="94">
                  <c:v>10000</c:v>
                </c:pt>
                <c:pt idx="95">
                  <c:v>10000</c:v>
                </c:pt>
                <c:pt idx="96">
                  <c:v>10000</c:v>
                </c:pt>
                <c:pt idx="97">
                  <c:v>10000</c:v>
                </c:pt>
                <c:pt idx="98">
                  <c:v>10000</c:v>
                </c:pt>
                <c:pt idx="99">
                  <c:v>10000</c:v>
                </c:pt>
                <c:pt idx="100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58-4E32-9239-6201F49DF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80831695"/>
        <c:axId val="2080822575"/>
      </c:barChart>
      <c:lineChart>
        <c:grouping val="standard"/>
        <c:varyColors val="0"/>
        <c:ser>
          <c:idx val="0"/>
          <c:order val="0"/>
          <c:tx>
            <c:v>Payoff</c:v>
          </c:tx>
          <c:spPr>
            <a:ln w="349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Data!$E$7:$E$107</c:f>
              <c:numCache>
                <c:formatCode>General</c:formatCode>
                <c:ptCount val="10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  <c:pt idx="51">
                  <c:v>5100</c:v>
                </c:pt>
                <c:pt idx="52">
                  <c:v>5200</c:v>
                </c:pt>
                <c:pt idx="53">
                  <c:v>5300</c:v>
                </c:pt>
                <c:pt idx="54">
                  <c:v>5400</c:v>
                </c:pt>
                <c:pt idx="55">
                  <c:v>5500</c:v>
                </c:pt>
                <c:pt idx="56">
                  <c:v>5600</c:v>
                </c:pt>
                <c:pt idx="57">
                  <c:v>5700</c:v>
                </c:pt>
                <c:pt idx="58">
                  <c:v>5800</c:v>
                </c:pt>
                <c:pt idx="59">
                  <c:v>5900</c:v>
                </c:pt>
                <c:pt idx="60">
                  <c:v>6000</c:v>
                </c:pt>
                <c:pt idx="61">
                  <c:v>6100</c:v>
                </c:pt>
                <c:pt idx="62">
                  <c:v>6200</c:v>
                </c:pt>
                <c:pt idx="63">
                  <c:v>6300</c:v>
                </c:pt>
                <c:pt idx="64">
                  <c:v>6400</c:v>
                </c:pt>
                <c:pt idx="65">
                  <c:v>6500</c:v>
                </c:pt>
                <c:pt idx="66">
                  <c:v>6600</c:v>
                </c:pt>
                <c:pt idx="67">
                  <c:v>6700</c:v>
                </c:pt>
                <c:pt idx="68">
                  <c:v>6800</c:v>
                </c:pt>
                <c:pt idx="69">
                  <c:v>6900</c:v>
                </c:pt>
                <c:pt idx="70">
                  <c:v>7000</c:v>
                </c:pt>
                <c:pt idx="71">
                  <c:v>7100</c:v>
                </c:pt>
                <c:pt idx="72">
                  <c:v>7200</c:v>
                </c:pt>
                <c:pt idx="73">
                  <c:v>7300</c:v>
                </c:pt>
                <c:pt idx="74">
                  <c:v>7400</c:v>
                </c:pt>
                <c:pt idx="75">
                  <c:v>7500</c:v>
                </c:pt>
                <c:pt idx="76">
                  <c:v>7600</c:v>
                </c:pt>
                <c:pt idx="77">
                  <c:v>7700</c:v>
                </c:pt>
                <c:pt idx="78">
                  <c:v>7800</c:v>
                </c:pt>
                <c:pt idx="79">
                  <c:v>7900</c:v>
                </c:pt>
                <c:pt idx="80">
                  <c:v>8000</c:v>
                </c:pt>
                <c:pt idx="81">
                  <c:v>8100</c:v>
                </c:pt>
                <c:pt idx="82">
                  <c:v>8200</c:v>
                </c:pt>
                <c:pt idx="83">
                  <c:v>8300</c:v>
                </c:pt>
                <c:pt idx="84">
                  <c:v>8400</c:v>
                </c:pt>
                <c:pt idx="85">
                  <c:v>8500</c:v>
                </c:pt>
                <c:pt idx="86">
                  <c:v>8600</c:v>
                </c:pt>
                <c:pt idx="87">
                  <c:v>8700</c:v>
                </c:pt>
                <c:pt idx="88">
                  <c:v>8800</c:v>
                </c:pt>
                <c:pt idx="89">
                  <c:v>8900</c:v>
                </c:pt>
                <c:pt idx="90">
                  <c:v>9000</c:v>
                </c:pt>
                <c:pt idx="91">
                  <c:v>9100</c:v>
                </c:pt>
                <c:pt idx="92">
                  <c:v>9200</c:v>
                </c:pt>
                <c:pt idx="93">
                  <c:v>9300</c:v>
                </c:pt>
                <c:pt idx="94">
                  <c:v>9400</c:v>
                </c:pt>
                <c:pt idx="95">
                  <c:v>9500</c:v>
                </c:pt>
                <c:pt idx="96">
                  <c:v>9600</c:v>
                </c:pt>
                <c:pt idx="97">
                  <c:v>9700</c:v>
                </c:pt>
                <c:pt idx="98">
                  <c:v>9800</c:v>
                </c:pt>
                <c:pt idx="99">
                  <c:v>9900</c:v>
                </c:pt>
                <c:pt idx="100">
                  <c:v>10000</c:v>
                </c:pt>
              </c:numCache>
            </c:numRef>
          </c:cat>
          <c:val>
            <c:numRef>
              <c:f>Data!$F$7:$F$107</c:f>
              <c:numCache>
                <c:formatCode>#,##0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100</c:v>
                </c:pt>
                <c:pt idx="48">
                  <c:v>200</c:v>
                </c:pt>
                <c:pt idx="49">
                  <c:v>300</c:v>
                </c:pt>
                <c:pt idx="50">
                  <c:v>400</c:v>
                </c:pt>
                <c:pt idx="51">
                  <c:v>500</c:v>
                </c:pt>
                <c:pt idx="52">
                  <c:v>600</c:v>
                </c:pt>
                <c:pt idx="53">
                  <c:v>700</c:v>
                </c:pt>
                <c:pt idx="54">
                  <c:v>800</c:v>
                </c:pt>
                <c:pt idx="55">
                  <c:v>900</c:v>
                </c:pt>
                <c:pt idx="56">
                  <c:v>1000</c:v>
                </c:pt>
                <c:pt idx="57">
                  <c:v>1100</c:v>
                </c:pt>
                <c:pt idx="58">
                  <c:v>1200</c:v>
                </c:pt>
                <c:pt idx="59">
                  <c:v>1300</c:v>
                </c:pt>
                <c:pt idx="60">
                  <c:v>1400</c:v>
                </c:pt>
                <c:pt idx="61">
                  <c:v>1500</c:v>
                </c:pt>
                <c:pt idx="62">
                  <c:v>1600</c:v>
                </c:pt>
                <c:pt idx="63">
                  <c:v>1700</c:v>
                </c:pt>
                <c:pt idx="64">
                  <c:v>1800</c:v>
                </c:pt>
                <c:pt idx="65">
                  <c:v>1900</c:v>
                </c:pt>
                <c:pt idx="66">
                  <c:v>2000</c:v>
                </c:pt>
                <c:pt idx="67">
                  <c:v>2100</c:v>
                </c:pt>
                <c:pt idx="68">
                  <c:v>2200</c:v>
                </c:pt>
                <c:pt idx="69">
                  <c:v>2300</c:v>
                </c:pt>
                <c:pt idx="70">
                  <c:v>2400</c:v>
                </c:pt>
                <c:pt idx="71">
                  <c:v>2500</c:v>
                </c:pt>
                <c:pt idx="72">
                  <c:v>2600</c:v>
                </c:pt>
                <c:pt idx="73">
                  <c:v>2700</c:v>
                </c:pt>
                <c:pt idx="74">
                  <c:v>2800</c:v>
                </c:pt>
                <c:pt idx="75">
                  <c:v>2900</c:v>
                </c:pt>
                <c:pt idx="76">
                  <c:v>3000</c:v>
                </c:pt>
                <c:pt idx="77">
                  <c:v>3100</c:v>
                </c:pt>
                <c:pt idx="78">
                  <c:v>3200</c:v>
                </c:pt>
                <c:pt idx="79">
                  <c:v>3300</c:v>
                </c:pt>
                <c:pt idx="80">
                  <c:v>3400</c:v>
                </c:pt>
                <c:pt idx="81">
                  <c:v>3500</c:v>
                </c:pt>
                <c:pt idx="82">
                  <c:v>3600</c:v>
                </c:pt>
                <c:pt idx="83">
                  <c:v>3700</c:v>
                </c:pt>
                <c:pt idx="84">
                  <c:v>3800</c:v>
                </c:pt>
                <c:pt idx="85">
                  <c:v>3900</c:v>
                </c:pt>
                <c:pt idx="86">
                  <c:v>4000</c:v>
                </c:pt>
                <c:pt idx="87">
                  <c:v>4100</c:v>
                </c:pt>
                <c:pt idx="88">
                  <c:v>4200</c:v>
                </c:pt>
                <c:pt idx="89">
                  <c:v>4300</c:v>
                </c:pt>
                <c:pt idx="90">
                  <c:v>4400</c:v>
                </c:pt>
                <c:pt idx="91">
                  <c:v>4500</c:v>
                </c:pt>
                <c:pt idx="92">
                  <c:v>4600</c:v>
                </c:pt>
                <c:pt idx="93">
                  <c:v>4700</c:v>
                </c:pt>
                <c:pt idx="94">
                  <c:v>4800</c:v>
                </c:pt>
                <c:pt idx="95">
                  <c:v>4900</c:v>
                </c:pt>
                <c:pt idx="96">
                  <c:v>5000</c:v>
                </c:pt>
                <c:pt idx="97">
                  <c:v>5100</c:v>
                </c:pt>
                <c:pt idx="98">
                  <c:v>5200</c:v>
                </c:pt>
                <c:pt idx="99">
                  <c:v>5300</c:v>
                </c:pt>
                <c:pt idx="100">
                  <c:v>5400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E-40DB-AC41-FDEC4FCA4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831695"/>
        <c:axId val="2080822575"/>
      </c:lineChart>
      <c:catAx>
        <c:axId val="2080831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>
                    <a:solidFill>
                      <a:sysClr val="windowText" lastClr="000000"/>
                    </a:solidFill>
                  </a:rPr>
                  <a:t>Underlying asset price ($)</a:t>
                </a:r>
              </a:p>
            </c:rich>
          </c:tx>
          <c:layout>
            <c:manualLayout>
              <c:xMode val="edge"/>
              <c:yMode val="edge"/>
              <c:x val="0.41535782236388907"/>
              <c:y val="0.88228193451522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822575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080822575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u="none" strike="noStrike" baseline="0">
                    <a:effectLst/>
                  </a:rPr>
                  <a:t>Call option value at maturity </a:t>
                </a:r>
                <a:r>
                  <a:rPr lang="en-IN" sz="1400" b="1" baseline="0">
                    <a:solidFill>
                      <a:sysClr val="windowText" lastClr="000000"/>
                    </a:solidFill>
                  </a:rPr>
                  <a:t>($)</a:t>
                </a:r>
              </a:p>
            </c:rich>
          </c:tx>
          <c:layout>
            <c:manualLayout>
              <c:xMode val="edge"/>
              <c:yMode val="edge"/>
              <c:x val="3.8126274868965464E-2"/>
              <c:y val="0.271298860217560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831695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600" b="1">
                <a:solidFill>
                  <a:sysClr val="windowText" lastClr="000000"/>
                </a:solidFill>
              </a:rPr>
              <a:t>Payoff for a put option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0560617890437"/>
          <c:y val="7.7693343550798447E-2"/>
          <c:w val="0.82520638646279387"/>
          <c:h val="0.73986948526015994"/>
        </c:manualLayout>
      </c:layout>
      <c:barChart>
        <c:barDir val="col"/>
        <c:grouping val="clustered"/>
        <c:varyColors val="0"/>
        <c:ser>
          <c:idx val="1"/>
          <c:order val="1"/>
          <c:tx>
            <c:v>OTM</c:v>
          </c:tx>
          <c:spPr>
            <a:solidFill>
              <a:srgbClr val="FF0000">
                <a:alpha val="30000"/>
              </a:srgbClr>
            </a:solidFill>
            <a:ln w="25400">
              <a:noFill/>
            </a:ln>
            <a:effectLst/>
          </c:spPr>
          <c:invertIfNegative val="0"/>
          <c:val>
            <c:numRef>
              <c:f>Data!$L$7:$L$107</c:f>
              <c:numCache>
                <c:formatCode>#,##0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  <c:pt idx="50">
                  <c:v>10000</c:v>
                </c:pt>
                <c:pt idx="51">
                  <c:v>10000</c:v>
                </c:pt>
                <c:pt idx="52">
                  <c:v>10000</c:v>
                </c:pt>
                <c:pt idx="53">
                  <c:v>10000</c:v>
                </c:pt>
                <c:pt idx="54">
                  <c:v>10000</c:v>
                </c:pt>
                <c:pt idx="55">
                  <c:v>10000</c:v>
                </c:pt>
                <c:pt idx="56">
                  <c:v>10000</c:v>
                </c:pt>
                <c:pt idx="57">
                  <c:v>10000</c:v>
                </c:pt>
                <c:pt idx="58">
                  <c:v>10000</c:v>
                </c:pt>
                <c:pt idx="59">
                  <c:v>10000</c:v>
                </c:pt>
                <c:pt idx="60">
                  <c:v>10000</c:v>
                </c:pt>
                <c:pt idx="61">
                  <c:v>10000</c:v>
                </c:pt>
                <c:pt idx="62">
                  <c:v>10000</c:v>
                </c:pt>
                <c:pt idx="63">
                  <c:v>10000</c:v>
                </c:pt>
                <c:pt idx="64">
                  <c:v>10000</c:v>
                </c:pt>
                <c:pt idx="65">
                  <c:v>10000</c:v>
                </c:pt>
                <c:pt idx="66">
                  <c:v>10000</c:v>
                </c:pt>
                <c:pt idx="67">
                  <c:v>10000</c:v>
                </c:pt>
                <c:pt idx="68">
                  <c:v>10000</c:v>
                </c:pt>
                <c:pt idx="69">
                  <c:v>10000</c:v>
                </c:pt>
                <c:pt idx="70">
                  <c:v>10000</c:v>
                </c:pt>
                <c:pt idx="71">
                  <c:v>10000</c:v>
                </c:pt>
                <c:pt idx="72">
                  <c:v>10000</c:v>
                </c:pt>
                <c:pt idx="73">
                  <c:v>10000</c:v>
                </c:pt>
                <c:pt idx="74">
                  <c:v>10000</c:v>
                </c:pt>
                <c:pt idx="75">
                  <c:v>10000</c:v>
                </c:pt>
                <c:pt idx="76">
                  <c:v>10000</c:v>
                </c:pt>
                <c:pt idx="77">
                  <c:v>10000</c:v>
                </c:pt>
                <c:pt idx="78">
                  <c:v>10000</c:v>
                </c:pt>
                <c:pt idx="79">
                  <c:v>10000</c:v>
                </c:pt>
                <c:pt idx="80">
                  <c:v>10000</c:v>
                </c:pt>
                <c:pt idx="81">
                  <c:v>10000</c:v>
                </c:pt>
                <c:pt idx="82">
                  <c:v>10000</c:v>
                </c:pt>
                <c:pt idx="83">
                  <c:v>10000</c:v>
                </c:pt>
                <c:pt idx="84">
                  <c:v>10000</c:v>
                </c:pt>
                <c:pt idx="85">
                  <c:v>10000</c:v>
                </c:pt>
                <c:pt idx="86">
                  <c:v>10000</c:v>
                </c:pt>
                <c:pt idx="87">
                  <c:v>10000</c:v>
                </c:pt>
                <c:pt idx="88">
                  <c:v>10000</c:v>
                </c:pt>
                <c:pt idx="89">
                  <c:v>10000</c:v>
                </c:pt>
                <c:pt idx="90">
                  <c:v>10000</c:v>
                </c:pt>
                <c:pt idx="91">
                  <c:v>10000</c:v>
                </c:pt>
                <c:pt idx="92">
                  <c:v>10000</c:v>
                </c:pt>
                <c:pt idx="93">
                  <c:v>10000</c:v>
                </c:pt>
                <c:pt idx="94">
                  <c:v>10000</c:v>
                </c:pt>
                <c:pt idx="95">
                  <c:v>10000</c:v>
                </c:pt>
                <c:pt idx="96">
                  <c:v>10000</c:v>
                </c:pt>
                <c:pt idx="97">
                  <c:v>10000</c:v>
                </c:pt>
                <c:pt idx="98">
                  <c:v>10000</c:v>
                </c:pt>
                <c:pt idx="99">
                  <c:v>10000</c:v>
                </c:pt>
                <c:pt idx="100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8-4106-82D9-394816B4CE93}"/>
            </c:ext>
          </c:extLst>
        </c:ser>
        <c:ser>
          <c:idx val="2"/>
          <c:order val="2"/>
          <c:tx>
            <c:v>ITM</c:v>
          </c:tx>
          <c:spPr>
            <a:solidFill>
              <a:srgbClr val="00B050">
                <a:alpha val="30000"/>
              </a:srgbClr>
            </a:solidFill>
            <a:ln w="25400">
              <a:noFill/>
            </a:ln>
            <a:effectLst/>
          </c:spPr>
          <c:invertIfNegative val="0"/>
          <c:val>
            <c:numRef>
              <c:f>Data!$M$7:$M$107</c:f>
              <c:numCache>
                <c:formatCode>#,##0</c:formatCode>
                <c:ptCount val="101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10000</c:v>
                </c:pt>
                <c:pt idx="17">
                  <c:v>10000</c:v>
                </c:pt>
                <c:pt idx="18">
                  <c:v>10000</c:v>
                </c:pt>
                <c:pt idx="19">
                  <c:v>10000</c:v>
                </c:pt>
                <c:pt idx="20">
                  <c:v>10000</c:v>
                </c:pt>
                <c:pt idx="21">
                  <c:v>10000</c:v>
                </c:pt>
                <c:pt idx="22">
                  <c:v>10000</c:v>
                </c:pt>
                <c:pt idx="23">
                  <c:v>10000</c:v>
                </c:pt>
                <c:pt idx="24">
                  <c:v>10000</c:v>
                </c:pt>
                <c:pt idx="25">
                  <c:v>10000</c:v>
                </c:pt>
                <c:pt idx="26">
                  <c:v>10000</c:v>
                </c:pt>
                <c:pt idx="27">
                  <c:v>10000</c:v>
                </c:pt>
                <c:pt idx="28">
                  <c:v>10000</c:v>
                </c:pt>
                <c:pt idx="29">
                  <c:v>10000</c:v>
                </c:pt>
                <c:pt idx="30">
                  <c:v>10000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10000</c:v>
                </c:pt>
                <c:pt idx="36">
                  <c:v>10000</c:v>
                </c:pt>
                <c:pt idx="37">
                  <c:v>10000</c:v>
                </c:pt>
                <c:pt idx="38">
                  <c:v>10000</c:v>
                </c:pt>
                <c:pt idx="39">
                  <c:v>10000</c:v>
                </c:pt>
                <c:pt idx="40">
                  <c:v>10000</c:v>
                </c:pt>
                <c:pt idx="41">
                  <c:v>10000</c:v>
                </c:pt>
                <c:pt idx="42">
                  <c:v>10000</c:v>
                </c:pt>
                <c:pt idx="43">
                  <c:v>10000</c:v>
                </c:pt>
                <c:pt idx="44">
                  <c:v>10000</c:v>
                </c:pt>
                <c:pt idx="45">
                  <c:v>10000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D8-4106-82D9-394816B4C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80831695"/>
        <c:axId val="2080822575"/>
      </c:barChart>
      <c:lineChart>
        <c:grouping val="standard"/>
        <c:varyColors val="0"/>
        <c:ser>
          <c:idx val="0"/>
          <c:order val="0"/>
          <c:tx>
            <c:v>ITM</c:v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Data!$E$7:$E$107</c:f>
              <c:numCache>
                <c:formatCode>General</c:formatCode>
                <c:ptCount val="10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  <c:pt idx="51">
                  <c:v>5100</c:v>
                </c:pt>
                <c:pt idx="52">
                  <c:v>5200</c:v>
                </c:pt>
                <c:pt idx="53">
                  <c:v>5300</c:v>
                </c:pt>
                <c:pt idx="54">
                  <c:v>5400</c:v>
                </c:pt>
                <c:pt idx="55">
                  <c:v>5500</c:v>
                </c:pt>
                <c:pt idx="56">
                  <c:v>5600</c:v>
                </c:pt>
                <c:pt idx="57">
                  <c:v>5700</c:v>
                </c:pt>
                <c:pt idx="58">
                  <c:v>5800</c:v>
                </c:pt>
                <c:pt idx="59">
                  <c:v>5900</c:v>
                </c:pt>
                <c:pt idx="60">
                  <c:v>6000</c:v>
                </c:pt>
                <c:pt idx="61">
                  <c:v>6100</c:v>
                </c:pt>
                <c:pt idx="62">
                  <c:v>6200</c:v>
                </c:pt>
                <c:pt idx="63">
                  <c:v>6300</c:v>
                </c:pt>
                <c:pt idx="64">
                  <c:v>6400</c:v>
                </c:pt>
                <c:pt idx="65">
                  <c:v>6500</c:v>
                </c:pt>
                <c:pt idx="66">
                  <c:v>6600</c:v>
                </c:pt>
                <c:pt idx="67">
                  <c:v>6700</c:v>
                </c:pt>
                <c:pt idx="68">
                  <c:v>6800</c:v>
                </c:pt>
                <c:pt idx="69">
                  <c:v>6900</c:v>
                </c:pt>
                <c:pt idx="70">
                  <c:v>7000</c:v>
                </c:pt>
                <c:pt idx="71">
                  <c:v>7100</c:v>
                </c:pt>
                <c:pt idx="72">
                  <c:v>7200</c:v>
                </c:pt>
                <c:pt idx="73">
                  <c:v>7300</c:v>
                </c:pt>
                <c:pt idx="74">
                  <c:v>7400</c:v>
                </c:pt>
                <c:pt idx="75">
                  <c:v>7500</c:v>
                </c:pt>
                <c:pt idx="76">
                  <c:v>7600</c:v>
                </c:pt>
                <c:pt idx="77">
                  <c:v>7700</c:v>
                </c:pt>
                <c:pt idx="78">
                  <c:v>7800</c:v>
                </c:pt>
                <c:pt idx="79">
                  <c:v>7900</c:v>
                </c:pt>
                <c:pt idx="80">
                  <c:v>8000</c:v>
                </c:pt>
                <c:pt idx="81">
                  <c:v>8100</c:v>
                </c:pt>
                <c:pt idx="82">
                  <c:v>8200</c:v>
                </c:pt>
                <c:pt idx="83">
                  <c:v>8300</c:v>
                </c:pt>
                <c:pt idx="84">
                  <c:v>8400</c:v>
                </c:pt>
                <c:pt idx="85">
                  <c:v>8500</c:v>
                </c:pt>
                <c:pt idx="86">
                  <c:v>8600</c:v>
                </c:pt>
                <c:pt idx="87">
                  <c:v>8700</c:v>
                </c:pt>
                <c:pt idx="88">
                  <c:v>8800</c:v>
                </c:pt>
                <c:pt idx="89">
                  <c:v>8900</c:v>
                </c:pt>
                <c:pt idx="90">
                  <c:v>9000</c:v>
                </c:pt>
                <c:pt idx="91">
                  <c:v>9100</c:v>
                </c:pt>
                <c:pt idx="92">
                  <c:v>9200</c:v>
                </c:pt>
                <c:pt idx="93">
                  <c:v>9300</c:v>
                </c:pt>
                <c:pt idx="94">
                  <c:v>9400</c:v>
                </c:pt>
                <c:pt idx="95">
                  <c:v>9500</c:v>
                </c:pt>
                <c:pt idx="96">
                  <c:v>9600</c:v>
                </c:pt>
                <c:pt idx="97">
                  <c:v>9700</c:v>
                </c:pt>
                <c:pt idx="98">
                  <c:v>9800</c:v>
                </c:pt>
                <c:pt idx="99">
                  <c:v>9900</c:v>
                </c:pt>
                <c:pt idx="100">
                  <c:v>10000</c:v>
                </c:pt>
              </c:numCache>
            </c:numRef>
          </c:cat>
          <c:val>
            <c:numRef>
              <c:f>Data!$K$7:$K$107</c:f>
              <c:numCache>
                <c:formatCode>#,##0</c:formatCode>
                <c:ptCount val="101"/>
                <c:pt idx="0">
                  <c:v>4600</c:v>
                </c:pt>
                <c:pt idx="1">
                  <c:v>4500</c:v>
                </c:pt>
                <c:pt idx="2">
                  <c:v>4400</c:v>
                </c:pt>
                <c:pt idx="3">
                  <c:v>4300</c:v>
                </c:pt>
                <c:pt idx="4">
                  <c:v>4200</c:v>
                </c:pt>
                <c:pt idx="5">
                  <c:v>4100</c:v>
                </c:pt>
                <c:pt idx="6">
                  <c:v>4000</c:v>
                </c:pt>
                <c:pt idx="7">
                  <c:v>3900</c:v>
                </c:pt>
                <c:pt idx="8">
                  <c:v>3800</c:v>
                </c:pt>
                <c:pt idx="9">
                  <c:v>3700</c:v>
                </c:pt>
                <c:pt idx="10">
                  <c:v>3600</c:v>
                </c:pt>
                <c:pt idx="11">
                  <c:v>3500</c:v>
                </c:pt>
                <c:pt idx="12">
                  <c:v>3400</c:v>
                </c:pt>
                <c:pt idx="13">
                  <c:v>3300</c:v>
                </c:pt>
                <c:pt idx="14">
                  <c:v>3200</c:v>
                </c:pt>
                <c:pt idx="15">
                  <c:v>3100</c:v>
                </c:pt>
                <c:pt idx="16">
                  <c:v>3000</c:v>
                </c:pt>
                <c:pt idx="17">
                  <c:v>2900</c:v>
                </c:pt>
                <c:pt idx="18">
                  <c:v>2800</c:v>
                </c:pt>
                <c:pt idx="19">
                  <c:v>2700</c:v>
                </c:pt>
                <c:pt idx="20">
                  <c:v>2600</c:v>
                </c:pt>
                <c:pt idx="21">
                  <c:v>2500</c:v>
                </c:pt>
                <c:pt idx="22">
                  <c:v>2400</c:v>
                </c:pt>
                <c:pt idx="23">
                  <c:v>2300</c:v>
                </c:pt>
                <c:pt idx="24">
                  <c:v>2200</c:v>
                </c:pt>
                <c:pt idx="25">
                  <c:v>2100</c:v>
                </c:pt>
                <c:pt idx="26">
                  <c:v>2000</c:v>
                </c:pt>
                <c:pt idx="27">
                  <c:v>1900</c:v>
                </c:pt>
                <c:pt idx="28">
                  <c:v>1800</c:v>
                </c:pt>
                <c:pt idx="29">
                  <c:v>1700</c:v>
                </c:pt>
                <c:pt idx="30">
                  <c:v>1600</c:v>
                </c:pt>
                <c:pt idx="31">
                  <c:v>1500</c:v>
                </c:pt>
                <c:pt idx="32">
                  <c:v>1400</c:v>
                </c:pt>
                <c:pt idx="33">
                  <c:v>1300</c:v>
                </c:pt>
                <c:pt idx="34">
                  <c:v>1200</c:v>
                </c:pt>
                <c:pt idx="35">
                  <c:v>1100</c:v>
                </c:pt>
                <c:pt idx="36">
                  <c:v>1000</c:v>
                </c:pt>
                <c:pt idx="37">
                  <c:v>900</c:v>
                </c:pt>
                <c:pt idx="38">
                  <c:v>800</c:v>
                </c:pt>
                <c:pt idx="39">
                  <c:v>700</c:v>
                </c:pt>
                <c:pt idx="40">
                  <c:v>600</c:v>
                </c:pt>
                <c:pt idx="41">
                  <c:v>500</c:v>
                </c:pt>
                <c:pt idx="42">
                  <c:v>400</c:v>
                </c:pt>
                <c:pt idx="43">
                  <c:v>300</c:v>
                </c:pt>
                <c:pt idx="44">
                  <c:v>200</c:v>
                </c:pt>
                <c:pt idx="45">
                  <c:v>100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D8-4106-82D9-394816B4C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831695"/>
        <c:axId val="2080822575"/>
      </c:lineChart>
      <c:catAx>
        <c:axId val="2080831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>
                    <a:solidFill>
                      <a:sysClr val="windowText" lastClr="000000"/>
                    </a:solidFill>
                  </a:rPr>
                  <a:t>Underlying asset price ($)</a:t>
                </a:r>
              </a:p>
            </c:rich>
          </c:tx>
          <c:layout>
            <c:manualLayout>
              <c:xMode val="edge"/>
              <c:yMode val="edge"/>
              <c:x val="0.41682421755115701"/>
              <c:y val="0.894416766834770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822575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080822575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u="none" strike="noStrike" kern="1200" baseline="0">
                    <a:solidFill>
                      <a:sysClr val="windowText" lastClr="000000"/>
                    </a:solidFill>
                    <a:effectLst/>
                  </a:rPr>
                  <a:t>Put option value at maturity </a:t>
                </a:r>
                <a:r>
                  <a:rPr lang="en-IN" sz="1400" b="1" i="0" u="none" strike="noStrike" kern="1200" baseline="0">
                    <a:solidFill>
                      <a:sysClr val="windowText" lastClr="000000"/>
                    </a:solidFill>
                  </a:rPr>
                  <a:t>($)</a:t>
                </a:r>
              </a:p>
            </c:rich>
          </c:tx>
          <c:layout>
            <c:manualLayout>
              <c:xMode val="edge"/>
              <c:yMode val="edge"/>
              <c:x val="3.2260694119893858E-2"/>
              <c:y val="0.269276388164302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831695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solidFill>
                  <a:sysClr val="windowText" lastClr="000000"/>
                </a:solidFill>
                <a:effectLst/>
              </a:rPr>
              <a:t>Evolution of a call option moneyness</a:t>
            </a:r>
            <a:endParaRPr lang="en-IN" sz="16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492431312956118"/>
          <c:y val="1.2138727494966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lotArea>
      <c:layout>
        <c:manualLayout>
          <c:layoutTarget val="inner"/>
          <c:xMode val="edge"/>
          <c:yMode val="edge"/>
          <c:x val="0.1316726566686037"/>
          <c:y val="7.7693343550798433E-2"/>
          <c:w val="0.84956892900891512"/>
          <c:h val="0.74841419950747357"/>
        </c:manualLayout>
      </c:layout>
      <c:barChart>
        <c:barDir val="col"/>
        <c:grouping val="clustered"/>
        <c:varyColors val="0"/>
        <c:ser>
          <c:idx val="1"/>
          <c:order val="1"/>
          <c:tx>
            <c:v>OTM (S &lt; K)</c:v>
          </c:tx>
          <c:spPr>
            <a:solidFill>
              <a:srgbClr val="FF0000">
                <a:alpha val="30000"/>
              </a:srgbClr>
            </a:solidFill>
            <a:ln>
              <a:noFill/>
            </a:ln>
            <a:effectLst/>
          </c:spPr>
          <c:invertIfNegative val="0"/>
          <c:val>
            <c:numRef>
              <c:f>Data!$U$7:$U$127</c:f>
              <c:numCache>
                <c:formatCode>#,##0</c:formatCode>
                <c:ptCount val="121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10000</c:v>
                </c:pt>
                <c:pt idx="17">
                  <c:v>10000</c:v>
                </c:pt>
                <c:pt idx="18">
                  <c:v>10000</c:v>
                </c:pt>
                <c:pt idx="19">
                  <c:v>10000</c:v>
                </c:pt>
                <c:pt idx="20">
                  <c:v>10000</c:v>
                </c:pt>
                <c:pt idx="21">
                  <c:v>10000</c:v>
                </c:pt>
                <c:pt idx="22">
                  <c:v>10000</c:v>
                </c:pt>
                <c:pt idx="23">
                  <c:v>10000</c:v>
                </c:pt>
                <c:pt idx="24">
                  <c:v>10000</c:v>
                </c:pt>
                <c:pt idx="25">
                  <c:v>10000</c:v>
                </c:pt>
                <c:pt idx="26">
                  <c:v>10000</c:v>
                </c:pt>
                <c:pt idx="27">
                  <c:v>10000</c:v>
                </c:pt>
                <c:pt idx="28">
                  <c:v>10000</c:v>
                </c:pt>
                <c:pt idx="29">
                  <c:v>10000</c:v>
                </c:pt>
                <c:pt idx="30">
                  <c:v>10000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10000</c:v>
                </c:pt>
                <c:pt idx="36">
                  <c:v>10000</c:v>
                </c:pt>
                <c:pt idx="37">
                  <c:v>10000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10000</c:v>
                </c:pt>
                <c:pt idx="52">
                  <c:v>10000</c:v>
                </c:pt>
                <c:pt idx="53">
                  <c:v>10000</c:v>
                </c:pt>
                <c:pt idx="54">
                  <c:v>10000</c:v>
                </c:pt>
                <c:pt idx="55">
                  <c:v>10000</c:v>
                </c:pt>
                <c:pt idx="56">
                  <c:v>10000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10000</c:v>
                </c:pt>
                <c:pt idx="75">
                  <c:v>10000</c:v>
                </c:pt>
                <c:pt idx="76">
                  <c:v>10000</c:v>
                </c:pt>
                <c:pt idx="77">
                  <c:v>10000</c:v>
                </c:pt>
                <c:pt idx="78">
                  <c:v>10000</c:v>
                </c:pt>
                <c:pt idx="79">
                  <c:v>10000</c:v>
                </c:pt>
                <c:pt idx="80">
                  <c:v>10000</c:v>
                </c:pt>
                <c:pt idx="81">
                  <c:v>10000</c:v>
                </c:pt>
                <c:pt idx="82">
                  <c:v>0</c:v>
                </c:pt>
                <c:pt idx="83">
                  <c:v>10000</c:v>
                </c:pt>
                <c:pt idx="84">
                  <c:v>10000</c:v>
                </c:pt>
                <c:pt idx="85">
                  <c:v>10000</c:v>
                </c:pt>
                <c:pt idx="86">
                  <c:v>10000</c:v>
                </c:pt>
                <c:pt idx="87">
                  <c:v>10000</c:v>
                </c:pt>
                <c:pt idx="88">
                  <c:v>10000</c:v>
                </c:pt>
                <c:pt idx="89">
                  <c:v>10000</c:v>
                </c:pt>
                <c:pt idx="90">
                  <c:v>10000</c:v>
                </c:pt>
                <c:pt idx="91">
                  <c:v>10000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B-4DB1-8074-2D52AA674D99}"/>
            </c:ext>
          </c:extLst>
        </c:ser>
        <c:ser>
          <c:idx val="2"/>
          <c:order val="2"/>
          <c:tx>
            <c:v>ITM (S &gt; K)</c:v>
          </c:tx>
          <c:spPr>
            <a:solidFill>
              <a:srgbClr val="00B050">
                <a:alpha val="33000"/>
              </a:srgbClr>
            </a:solidFill>
            <a:ln>
              <a:noFill/>
            </a:ln>
            <a:effectLst/>
          </c:spPr>
          <c:invertIfNegative val="0"/>
          <c:val>
            <c:numRef>
              <c:f>Data!$V$7:$V$127</c:f>
              <c:numCache>
                <c:formatCode>#,##0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10000</c:v>
                </c:pt>
                <c:pt idx="39">
                  <c:v>10000</c:v>
                </c:pt>
                <c:pt idx="40">
                  <c:v>10000</c:v>
                </c:pt>
                <c:pt idx="41">
                  <c:v>10000</c:v>
                </c:pt>
                <c:pt idx="42">
                  <c:v>10000</c:v>
                </c:pt>
                <c:pt idx="43">
                  <c:v>10000</c:v>
                </c:pt>
                <c:pt idx="44">
                  <c:v>10000</c:v>
                </c:pt>
                <c:pt idx="45">
                  <c:v>10000</c:v>
                </c:pt>
                <c:pt idx="46">
                  <c:v>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  <c:pt idx="50">
                  <c:v>10000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10000</c:v>
                </c:pt>
                <c:pt idx="58">
                  <c:v>10000</c:v>
                </c:pt>
                <c:pt idx="59">
                  <c:v>10000</c:v>
                </c:pt>
                <c:pt idx="60">
                  <c:v>10000</c:v>
                </c:pt>
                <c:pt idx="61">
                  <c:v>10000</c:v>
                </c:pt>
                <c:pt idx="62">
                  <c:v>10000</c:v>
                </c:pt>
                <c:pt idx="63">
                  <c:v>10000</c:v>
                </c:pt>
                <c:pt idx="64">
                  <c:v>10000</c:v>
                </c:pt>
                <c:pt idx="65">
                  <c:v>10000</c:v>
                </c:pt>
                <c:pt idx="66">
                  <c:v>10000</c:v>
                </c:pt>
                <c:pt idx="67">
                  <c:v>10000</c:v>
                </c:pt>
                <c:pt idx="68">
                  <c:v>10000</c:v>
                </c:pt>
                <c:pt idx="69">
                  <c:v>10000</c:v>
                </c:pt>
                <c:pt idx="70">
                  <c:v>10000</c:v>
                </c:pt>
                <c:pt idx="71">
                  <c:v>10000</c:v>
                </c:pt>
                <c:pt idx="72">
                  <c:v>10000</c:v>
                </c:pt>
                <c:pt idx="73">
                  <c:v>10000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10000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10000</c:v>
                </c:pt>
                <c:pt idx="93">
                  <c:v>10000</c:v>
                </c:pt>
                <c:pt idx="94">
                  <c:v>10000</c:v>
                </c:pt>
                <c:pt idx="95">
                  <c:v>10000</c:v>
                </c:pt>
                <c:pt idx="96">
                  <c:v>10000</c:v>
                </c:pt>
                <c:pt idx="97">
                  <c:v>10000</c:v>
                </c:pt>
                <c:pt idx="98">
                  <c:v>10000</c:v>
                </c:pt>
                <c:pt idx="99">
                  <c:v>10000</c:v>
                </c:pt>
                <c:pt idx="100">
                  <c:v>10000</c:v>
                </c:pt>
                <c:pt idx="101">
                  <c:v>10000</c:v>
                </c:pt>
                <c:pt idx="102">
                  <c:v>10000</c:v>
                </c:pt>
                <c:pt idx="103">
                  <c:v>10000</c:v>
                </c:pt>
                <c:pt idx="104">
                  <c:v>10000</c:v>
                </c:pt>
                <c:pt idx="105">
                  <c:v>10000</c:v>
                </c:pt>
                <c:pt idx="106">
                  <c:v>10000</c:v>
                </c:pt>
                <c:pt idx="107">
                  <c:v>10000</c:v>
                </c:pt>
                <c:pt idx="108">
                  <c:v>10000</c:v>
                </c:pt>
                <c:pt idx="109">
                  <c:v>10000</c:v>
                </c:pt>
                <c:pt idx="110">
                  <c:v>10000</c:v>
                </c:pt>
                <c:pt idx="111">
                  <c:v>10000</c:v>
                </c:pt>
                <c:pt idx="112">
                  <c:v>10000</c:v>
                </c:pt>
                <c:pt idx="113">
                  <c:v>10000</c:v>
                </c:pt>
                <c:pt idx="114">
                  <c:v>10000</c:v>
                </c:pt>
                <c:pt idx="115">
                  <c:v>10000</c:v>
                </c:pt>
                <c:pt idx="116">
                  <c:v>10000</c:v>
                </c:pt>
                <c:pt idx="117">
                  <c:v>10000</c:v>
                </c:pt>
                <c:pt idx="118">
                  <c:v>10000</c:v>
                </c:pt>
                <c:pt idx="119">
                  <c:v>10000</c:v>
                </c:pt>
                <c:pt idx="120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3B-4DB1-8074-2D52AA674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80846575"/>
        <c:axId val="2080848975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Data!$R$7:$R$127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Data!$T$7:$T$127</c:f>
              <c:numCache>
                <c:formatCode>0.00</c:formatCode>
                <c:ptCount val="121"/>
                <c:pt idx="0">
                  <c:v>3000</c:v>
                </c:pt>
                <c:pt idx="1">
                  <c:v>2783.0281084707131</c:v>
                </c:pt>
                <c:pt idx="2">
                  <c:v>2222.8971883350205</c:v>
                </c:pt>
                <c:pt idx="3">
                  <c:v>2102.9301863693386</c:v>
                </c:pt>
                <c:pt idx="4">
                  <c:v>2266.4844650839677</c:v>
                </c:pt>
                <c:pt idx="5">
                  <c:v>2338.5456750346975</c:v>
                </c:pt>
                <c:pt idx="6">
                  <c:v>2696.1869929882173</c:v>
                </c:pt>
                <c:pt idx="7">
                  <c:v>2669.8981153580821</c:v>
                </c:pt>
                <c:pt idx="8">
                  <c:v>2753.4795732648304</c:v>
                </c:pt>
                <c:pt idx="9">
                  <c:v>2885.9327004944439</c:v>
                </c:pt>
                <c:pt idx="10">
                  <c:v>2876.8793388987015</c:v>
                </c:pt>
                <c:pt idx="11">
                  <c:v>2806.0925508437135</c:v>
                </c:pt>
                <c:pt idx="12">
                  <c:v>2911.0906582158332</c:v>
                </c:pt>
                <c:pt idx="13">
                  <c:v>2857.5625157279346</c:v>
                </c:pt>
                <c:pt idx="14">
                  <c:v>2981.1969304501081</c:v>
                </c:pt>
                <c:pt idx="15">
                  <c:v>2949.7291582379517</c:v>
                </c:pt>
                <c:pt idx="16">
                  <c:v>2815.1249779093</c:v>
                </c:pt>
                <c:pt idx="17">
                  <c:v>2874.9366284528405</c:v>
                </c:pt>
                <c:pt idx="18">
                  <c:v>2954.7754614470982</c:v>
                </c:pt>
                <c:pt idx="19">
                  <c:v>3208.2705499327899</c:v>
                </c:pt>
                <c:pt idx="20">
                  <c:v>3056.1244724224057</c:v>
                </c:pt>
                <c:pt idx="21">
                  <c:v>3326.6687699533959</c:v>
                </c:pt>
                <c:pt idx="22">
                  <c:v>3859.3282110949699</c:v>
                </c:pt>
                <c:pt idx="23">
                  <c:v>3556.2007246956532</c:v>
                </c:pt>
                <c:pt idx="24">
                  <c:v>3783.0494275609908</c:v>
                </c:pt>
                <c:pt idx="25">
                  <c:v>4058.0195488393442</c:v>
                </c:pt>
                <c:pt idx="26">
                  <c:v>3796.5350794136311</c:v>
                </c:pt>
                <c:pt idx="27">
                  <c:v>3831.6018607333158</c:v>
                </c:pt>
                <c:pt idx="28">
                  <c:v>3538.0230638534736</c:v>
                </c:pt>
                <c:pt idx="29">
                  <c:v>3643.9899448776919</c:v>
                </c:pt>
                <c:pt idx="30">
                  <c:v>4300.5344515298648</c:v>
                </c:pt>
                <c:pt idx="31">
                  <c:v>4217.2150761621597</c:v>
                </c:pt>
                <c:pt idx="32">
                  <c:v>3965.9176156648027</c:v>
                </c:pt>
                <c:pt idx="33">
                  <c:v>3835.3423257133304</c:v>
                </c:pt>
                <c:pt idx="34">
                  <c:v>3407.7085559866405</c:v>
                </c:pt>
                <c:pt idx="35">
                  <c:v>3472.7122655233288</c:v>
                </c:pt>
                <c:pt idx="36">
                  <c:v>3534.8227678656244</c:v>
                </c:pt>
                <c:pt idx="37">
                  <c:v>4480.9398595738367</c:v>
                </c:pt>
                <c:pt idx="38">
                  <c:v>7638.0619321178374</c:v>
                </c:pt>
                <c:pt idx="39">
                  <c:v>7260.7746496659865</c:v>
                </c:pt>
                <c:pt idx="40">
                  <c:v>6496.1930003273374</c:v>
                </c:pt>
                <c:pt idx="41">
                  <c:v>6731.3227014665108</c:v>
                </c:pt>
                <c:pt idx="42">
                  <c:v>6330.8626147251807</c:v>
                </c:pt>
                <c:pt idx="43">
                  <c:v>5810.2044251924372</c:v>
                </c:pt>
                <c:pt idx="44">
                  <c:v>5198.7292005417148</c:v>
                </c:pt>
                <c:pt idx="45">
                  <c:v>5380.3191080738861</c:v>
                </c:pt>
                <c:pt idx="46">
                  <c:v>5075.6896354430773</c:v>
                </c:pt>
                <c:pt idx="47">
                  <c:v>5278.6194413087042</c:v>
                </c:pt>
                <c:pt idx="48">
                  <c:v>5053.3290435254812</c:v>
                </c:pt>
                <c:pt idx="49">
                  <c:v>5426.8757637596264</c:v>
                </c:pt>
                <c:pt idx="50">
                  <c:v>5217.190597994253</c:v>
                </c:pt>
                <c:pt idx="51">
                  <c:v>4592.7894547729738</c:v>
                </c:pt>
                <c:pt idx="52">
                  <c:v>4460.1022556850112</c:v>
                </c:pt>
                <c:pt idx="53">
                  <c:v>3965.0363084615233</c:v>
                </c:pt>
                <c:pt idx="54">
                  <c:v>3629.4774812989035</c:v>
                </c:pt>
                <c:pt idx="55">
                  <c:v>3926.5994962526615</c:v>
                </c:pt>
                <c:pt idx="56">
                  <c:v>4209.2513951371147</c:v>
                </c:pt>
                <c:pt idx="57">
                  <c:v>4690.9682376717883</c:v>
                </c:pt>
                <c:pt idx="58">
                  <c:v>5349.0204227546246</c:v>
                </c:pt>
                <c:pt idx="59">
                  <c:v>5288.5842250522501</c:v>
                </c:pt>
                <c:pt idx="60">
                  <c:v>5547.7223401384617</c:v>
                </c:pt>
                <c:pt idx="61">
                  <c:v>5678.1214375217223</c:v>
                </c:pt>
                <c:pt idx="62">
                  <c:v>5938.9556424415841</c:v>
                </c:pt>
                <c:pt idx="63">
                  <c:v>6290.885622014719</c:v>
                </c:pt>
                <c:pt idx="64">
                  <c:v>6713.5021767883591</c:v>
                </c:pt>
                <c:pt idx="65">
                  <c:v>6449.067718803044</c:v>
                </c:pt>
                <c:pt idx="66">
                  <c:v>6751.6194863007613</c:v>
                </c:pt>
                <c:pt idx="67">
                  <c:v>6595.8811961518959</c:v>
                </c:pt>
                <c:pt idx="68">
                  <c:v>6007.6094163353018</c:v>
                </c:pt>
                <c:pt idx="69">
                  <c:v>6186.2892465078276</c:v>
                </c:pt>
                <c:pt idx="70">
                  <c:v>5544.9806905289033</c:v>
                </c:pt>
                <c:pt idx="71">
                  <c:v>4852.460982372565</c:v>
                </c:pt>
                <c:pt idx="72">
                  <c:v>5649.0972633545207</c:v>
                </c:pt>
                <c:pt idx="73">
                  <c:v>5022.818509142543</c:v>
                </c:pt>
                <c:pt idx="74">
                  <c:v>4399.4516996101647</c:v>
                </c:pt>
                <c:pt idx="75">
                  <c:v>4340.906971030734</c:v>
                </c:pt>
                <c:pt idx="76">
                  <c:v>4190.6434841306345</c:v>
                </c:pt>
                <c:pt idx="77">
                  <c:v>4147.9824695371553</c:v>
                </c:pt>
                <c:pt idx="78">
                  <c:v>3955.3245925415922</c:v>
                </c:pt>
                <c:pt idx="79">
                  <c:v>3773.3865011669459</c:v>
                </c:pt>
                <c:pt idx="80">
                  <c:v>4350.6068483126855</c:v>
                </c:pt>
                <c:pt idx="81">
                  <c:v>4222.2106347608733</c:v>
                </c:pt>
                <c:pt idx="82">
                  <c:v>4640.9091729350002</c:v>
                </c:pt>
                <c:pt idx="83">
                  <c:v>4509.7342955707527</c:v>
                </c:pt>
                <c:pt idx="84">
                  <c:v>4377.9079547198444</c:v>
                </c:pt>
                <c:pt idx="85">
                  <c:v>3967.1580540787595</c:v>
                </c:pt>
                <c:pt idx="86">
                  <c:v>3677.9624955367003</c:v>
                </c:pt>
                <c:pt idx="87">
                  <c:v>3794.3249125928746</c:v>
                </c:pt>
                <c:pt idx="88">
                  <c:v>3931.7613027196844</c:v>
                </c:pt>
                <c:pt idx="89">
                  <c:v>4095.5684300323333</c:v>
                </c:pt>
                <c:pt idx="90">
                  <c:v>4191.2099897019925</c:v>
                </c:pt>
                <c:pt idx="91">
                  <c:v>4096.5067128296141</c:v>
                </c:pt>
                <c:pt idx="92">
                  <c:v>5106.5054773897882</c:v>
                </c:pt>
                <c:pt idx="93">
                  <c:v>5390.0240688449358</c:v>
                </c:pt>
                <c:pt idx="94">
                  <c:v>5455.057402252668</c:v>
                </c:pt>
                <c:pt idx="95">
                  <c:v>5136.0632224855681</c:v>
                </c:pt>
                <c:pt idx="96">
                  <c:v>5108.5003069392942</c:v>
                </c:pt>
                <c:pt idx="97">
                  <c:v>5091.5023649726372</c:v>
                </c:pt>
                <c:pt idx="98">
                  <c:v>4654.5947706817014</c:v>
                </c:pt>
                <c:pt idx="99">
                  <c:v>5033.1967454104715</c:v>
                </c:pt>
                <c:pt idx="100">
                  <c:v>5538.1911231443792</c:v>
                </c:pt>
                <c:pt idx="101">
                  <c:v>5825.3782102874911</c:v>
                </c:pt>
                <c:pt idx="102">
                  <c:v>6269.0212620576458</c:v>
                </c:pt>
                <c:pt idx="103">
                  <c:v>6583.7356460911542</c:v>
                </c:pt>
                <c:pt idx="104">
                  <c:v>7009.753273193739</c:v>
                </c:pt>
                <c:pt idx="105">
                  <c:v>6703.3178472426061</c:v>
                </c:pt>
                <c:pt idx="106">
                  <c:v>7333.8920877175051</c:v>
                </c:pt>
                <c:pt idx="107">
                  <c:v>7334.1144784824173</c:v>
                </c:pt>
                <c:pt idx="108">
                  <c:v>7790.6465566144789</c:v>
                </c:pt>
                <c:pt idx="109">
                  <c:v>8344.3962858502491</c:v>
                </c:pt>
                <c:pt idx="110">
                  <c:v>7156.3599130195462</c:v>
                </c:pt>
                <c:pt idx="111">
                  <c:v>6984.4642689741358</c:v>
                </c:pt>
                <c:pt idx="112">
                  <c:v>6775.889106016165</c:v>
                </c:pt>
                <c:pt idx="113">
                  <c:v>6899.7459028389694</c:v>
                </c:pt>
                <c:pt idx="114">
                  <c:v>7852.4168672180831</c:v>
                </c:pt>
                <c:pt idx="115">
                  <c:v>7537.016859526515</c:v>
                </c:pt>
                <c:pt idx="116">
                  <c:v>7391.5819269725762</c:v>
                </c:pt>
                <c:pt idx="117">
                  <c:v>6817.3164385960145</c:v>
                </c:pt>
                <c:pt idx="118">
                  <c:v>7912.99283110753</c:v>
                </c:pt>
                <c:pt idx="119">
                  <c:v>8211.9658769053622</c:v>
                </c:pt>
                <c:pt idx="120">
                  <c:v>8555.1506358241913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7-43FA-98EF-AD677A2C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846575"/>
        <c:axId val="2080848975"/>
      </c:lineChart>
      <c:catAx>
        <c:axId val="20808465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>
                    <a:solidFill>
                      <a:sysClr val="windowText" lastClr="000000"/>
                    </a:solidFill>
                  </a:rPr>
                  <a:t>Time (in</a:t>
                </a:r>
                <a:r>
                  <a:rPr lang="en-IN" sz="1400" b="1" baseline="0">
                    <a:solidFill>
                      <a:sysClr val="windowText" lastClr="000000"/>
                    </a:solidFill>
                  </a:rPr>
                  <a:t> months)</a:t>
                </a:r>
                <a:endParaRPr lang="en-IN" sz="14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47778995078538145"/>
              <c:y val="0.88192003068000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I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848975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080848975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u="none" strike="noStrike" baseline="0">
                    <a:effectLst/>
                  </a:rPr>
                  <a:t>Market price of the underlying asset </a:t>
                </a:r>
                <a:r>
                  <a:rPr lang="en-IN" sz="1400" b="1">
                    <a:solidFill>
                      <a:sysClr val="windowText" lastClr="000000"/>
                    </a:solidFill>
                  </a:rPr>
                  <a:t>($)</a:t>
                </a:r>
              </a:p>
            </c:rich>
          </c:tx>
          <c:layout>
            <c:manualLayout>
              <c:xMode val="edge"/>
              <c:yMode val="edge"/>
              <c:x val="2.4439392785628802E-2"/>
              <c:y val="0.218381442466334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846575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4107224713065176"/>
          <c:y val="0.93551277123166188"/>
          <c:w val="0.25043577394087435"/>
          <c:h val="4.148115414766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solidFill>
                  <a:sysClr val="windowText" lastClr="000000"/>
                </a:solidFill>
                <a:effectLst/>
              </a:rPr>
              <a:t>Evolution of a put option moneyness</a:t>
            </a:r>
            <a:endParaRPr lang="en-IN" sz="16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492431312956118"/>
          <c:y val="1.2138727494966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lotArea>
      <c:layout>
        <c:manualLayout>
          <c:layoutTarget val="inner"/>
          <c:xMode val="edge"/>
          <c:yMode val="edge"/>
          <c:x val="0.1316726566686037"/>
          <c:y val="7.7693343550798433E-2"/>
          <c:w val="0.84956892900891512"/>
          <c:h val="0.74841419950747357"/>
        </c:manualLayout>
      </c:layout>
      <c:barChart>
        <c:barDir val="col"/>
        <c:grouping val="clustered"/>
        <c:varyColors val="0"/>
        <c:ser>
          <c:idx val="1"/>
          <c:order val="1"/>
          <c:tx>
            <c:v>OTM (S &gt; K)</c:v>
          </c:tx>
          <c:spPr>
            <a:solidFill>
              <a:srgbClr val="FF0000">
                <a:alpha val="30000"/>
              </a:srgbClr>
            </a:solidFill>
            <a:ln>
              <a:noFill/>
            </a:ln>
            <a:effectLst/>
          </c:spPr>
          <c:invertIfNegative val="0"/>
          <c:val>
            <c:numRef>
              <c:f>Data!$W$7:$W$127</c:f>
              <c:numCache>
                <c:formatCode>#,##0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10000</c:v>
                </c:pt>
                <c:pt idx="39">
                  <c:v>10000</c:v>
                </c:pt>
                <c:pt idx="40">
                  <c:v>10000</c:v>
                </c:pt>
                <c:pt idx="41">
                  <c:v>10000</c:v>
                </c:pt>
                <c:pt idx="42">
                  <c:v>10000</c:v>
                </c:pt>
                <c:pt idx="43">
                  <c:v>10000</c:v>
                </c:pt>
                <c:pt idx="44">
                  <c:v>10000</c:v>
                </c:pt>
                <c:pt idx="45">
                  <c:v>10000</c:v>
                </c:pt>
                <c:pt idx="46">
                  <c:v>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  <c:pt idx="50">
                  <c:v>10000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10000</c:v>
                </c:pt>
                <c:pt idx="58">
                  <c:v>10000</c:v>
                </c:pt>
                <c:pt idx="59">
                  <c:v>10000</c:v>
                </c:pt>
                <c:pt idx="60">
                  <c:v>10000</c:v>
                </c:pt>
                <c:pt idx="61">
                  <c:v>10000</c:v>
                </c:pt>
                <c:pt idx="62">
                  <c:v>10000</c:v>
                </c:pt>
                <c:pt idx="63">
                  <c:v>10000</c:v>
                </c:pt>
                <c:pt idx="64">
                  <c:v>10000</c:v>
                </c:pt>
                <c:pt idx="65">
                  <c:v>10000</c:v>
                </c:pt>
                <c:pt idx="66">
                  <c:v>10000</c:v>
                </c:pt>
                <c:pt idx="67">
                  <c:v>10000</c:v>
                </c:pt>
                <c:pt idx="68">
                  <c:v>10000</c:v>
                </c:pt>
                <c:pt idx="69">
                  <c:v>10000</c:v>
                </c:pt>
                <c:pt idx="70">
                  <c:v>10000</c:v>
                </c:pt>
                <c:pt idx="71">
                  <c:v>10000</c:v>
                </c:pt>
                <c:pt idx="72">
                  <c:v>10000</c:v>
                </c:pt>
                <c:pt idx="73">
                  <c:v>10000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10000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10000</c:v>
                </c:pt>
                <c:pt idx="93">
                  <c:v>10000</c:v>
                </c:pt>
                <c:pt idx="94">
                  <c:v>10000</c:v>
                </c:pt>
                <c:pt idx="95">
                  <c:v>10000</c:v>
                </c:pt>
                <c:pt idx="96">
                  <c:v>10000</c:v>
                </c:pt>
                <c:pt idx="97">
                  <c:v>10000</c:v>
                </c:pt>
                <c:pt idx="98">
                  <c:v>10000</c:v>
                </c:pt>
                <c:pt idx="99">
                  <c:v>10000</c:v>
                </c:pt>
                <c:pt idx="100">
                  <c:v>10000</c:v>
                </c:pt>
                <c:pt idx="101">
                  <c:v>10000</c:v>
                </c:pt>
                <c:pt idx="102">
                  <c:v>10000</c:v>
                </c:pt>
                <c:pt idx="103">
                  <c:v>10000</c:v>
                </c:pt>
                <c:pt idx="104">
                  <c:v>10000</c:v>
                </c:pt>
                <c:pt idx="105">
                  <c:v>10000</c:v>
                </c:pt>
                <c:pt idx="106">
                  <c:v>10000</c:v>
                </c:pt>
                <c:pt idx="107">
                  <c:v>10000</c:v>
                </c:pt>
                <c:pt idx="108">
                  <c:v>10000</c:v>
                </c:pt>
                <c:pt idx="109">
                  <c:v>10000</c:v>
                </c:pt>
                <c:pt idx="110">
                  <c:v>10000</c:v>
                </c:pt>
                <c:pt idx="111">
                  <c:v>10000</c:v>
                </c:pt>
                <c:pt idx="112">
                  <c:v>10000</c:v>
                </c:pt>
                <c:pt idx="113">
                  <c:v>10000</c:v>
                </c:pt>
                <c:pt idx="114">
                  <c:v>10000</c:v>
                </c:pt>
                <c:pt idx="115">
                  <c:v>10000</c:v>
                </c:pt>
                <c:pt idx="116">
                  <c:v>10000</c:v>
                </c:pt>
                <c:pt idx="117">
                  <c:v>10000</c:v>
                </c:pt>
                <c:pt idx="118">
                  <c:v>10000</c:v>
                </c:pt>
                <c:pt idx="119">
                  <c:v>10000</c:v>
                </c:pt>
                <c:pt idx="120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1-4454-8FC1-405E4AB91641}"/>
            </c:ext>
          </c:extLst>
        </c:ser>
        <c:ser>
          <c:idx val="2"/>
          <c:order val="2"/>
          <c:tx>
            <c:v>ITM (S &lt; K)</c:v>
          </c:tx>
          <c:spPr>
            <a:solidFill>
              <a:srgbClr val="00B050">
                <a:alpha val="30000"/>
              </a:srgbClr>
            </a:solidFill>
            <a:ln>
              <a:noFill/>
            </a:ln>
            <a:effectLst/>
          </c:spPr>
          <c:invertIfNegative val="0"/>
          <c:val>
            <c:numRef>
              <c:f>Data!$X$7:$X$127</c:f>
              <c:numCache>
                <c:formatCode>#,##0</c:formatCode>
                <c:ptCount val="121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10000</c:v>
                </c:pt>
                <c:pt idx="17">
                  <c:v>10000</c:v>
                </c:pt>
                <c:pt idx="18">
                  <c:v>10000</c:v>
                </c:pt>
                <c:pt idx="19">
                  <c:v>10000</c:v>
                </c:pt>
                <c:pt idx="20">
                  <c:v>10000</c:v>
                </c:pt>
                <c:pt idx="21">
                  <c:v>10000</c:v>
                </c:pt>
                <c:pt idx="22">
                  <c:v>10000</c:v>
                </c:pt>
                <c:pt idx="23">
                  <c:v>10000</c:v>
                </c:pt>
                <c:pt idx="24">
                  <c:v>10000</c:v>
                </c:pt>
                <c:pt idx="25">
                  <c:v>10000</c:v>
                </c:pt>
                <c:pt idx="26">
                  <c:v>10000</c:v>
                </c:pt>
                <c:pt idx="27">
                  <c:v>10000</c:v>
                </c:pt>
                <c:pt idx="28">
                  <c:v>10000</c:v>
                </c:pt>
                <c:pt idx="29">
                  <c:v>10000</c:v>
                </c:pt>
                <c:pt idx="30">
                  <c:v>10000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10000</c:v>
                </c:pt>
                <c:pt idx="36">
                  <c:v>10000</c:v>
                </c:pt>
                <c:pt idx="37">
                  <c:v>10000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10000</c:v>
                </c:pt>
                <c:pt idx="52">
                  <c:v>10000</c:v>
                </c:pt>
                <c:pt idx="53">
                  <c:v>10000</c:v>
                </c:pt>
                <c:pt idx="54">
                  <c:v>10000</c:v>
                </c:pt>
                <c:pt idx="55">
                  <c:v>10000</c:v>
                </c:pt>
                <c:pt idx="56">
                  <c:v>10000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10000</c:v>
                </c:pt>
                <c:pt idx="75">
                  <c:v>10000</c:v>
                </c:pt>
                <c:pt idx="76">
                  <c:v>10000</c:v>
                </c:pt>
                <c:pt idx="77">
                  <c:v>10000</c:v>
                </c:pt>
                <c:pt idx="78">
                  <c:v>10000</c:v>
                </c:pt>
                <c:pt idx="79">
                  <c:v>10000</c:v>
                </c:pt>
                <c:pt idx="80">
                  <c:v>10000</c:v>
                </c:pt>
                <c:pt idx="81">
                  <c:v>10000</c:v>
                </c:pt>
                <c:pt idx="82">
                  <c:v>0</c:v>
                </c:pt>
                <c:pt idx="83">
                  <c:v>10000</c:v>
                </c:pt>
                <c:pt idx="84">
                  <c:v>10000</c:v>
                </c:pt>
                <c:pt idx="85">
                  <c:v>10000</c:v>
                </c:pt>
                <c:pt idx="86">
                  <c:v>10000</c:v>
                </c:pt>
                <c:pt idx="87">
                  <c:v>10000</c:v>
                </c:pt>
                <c:pt idx="88">
                  <c:v>10000</c:v>
                </c:pt>
                <c:pt idx="89">
                  <c:v>10000</c:v>
                </c:pt>
                <c:pt idx="90">
                  <c:v>10000</c:v>
                </c:pt>
                <c:pt idx="91">
                  <c:v>10000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41-4454-8FC1-405E4AB91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80846575"/>
        <c:axId val="2080848975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Data!$R$7:$R$127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Data!$T$7:$T$127</c:f>
              <c:numCache>
                <c:formatCode>0.00</c:formatCode>
                <c:ptCount val="121"/>
                <c:pt idx="0">
                  <c:v>3000</c:v>
                </c:pt>
                <c:pt idx="1">
                  <c:v>2783.0281084707131</c:v>
                </c:pt>
                <c:pt idx="2">
                  <c:v>2222.8971883350205</c:v>
                </c:pt>
                <c:pt idx="3">
                  <c:v>2102.9301863693386</c:v>
                </c:pt>
                <c:pt idx="4">
                  <c:v>2266.4844650839677</c:v>
                </c:pt>
                <c:pt idx="5">
                  <c:v>2338.5456750346975</c:v>
                </c:pt>
                <c:pt idx="6">
                  <c:v>2696.1869929882173</c:v>
                </c:pt>
                <c:pt idx="7">
                  <c:v>2669.8981153580821</c:v>
                </c:pt>
                <c:pt idx="8">
                  <c:v>2753.4795732648304</c:v>
                </c:pt>
                <c:pt idx="9">
                  <c:v>2885.9327004944439</c:v>
                </c:pt>
                <c:pt idx="10">
                  <c:v>2876.8793388987015</c:v>
                </c:pt>
                <c:pt idx="11">
                  <c:v>2806.0925508437135</c:v>
                </c:pt>
                <c:pt idx="12">
                  <c:v>2911.0906582158332</c:v>
                </c:pt>
                <c:pt idx="13">
                  <c:v>2857.5625157279346</c:v>
                </c:pt>
                <c:pt idx="14">
                  <c:v>2981.1969304501081</c:v>
                </c:pt>
                <c:pt idx="15">
                  <c:v>2949.7291582379517</c:v>
                </c:pt>
                <c:pt idx="16">
                  <c:v>2815.1249779093</c:v>
                </c:pt>
                <c:pt idx="17">
                  <c:v>2874.9366284528405</c:v>
                </c:pt>
                <c:pt idx="18">
                  <c:v>2954.7754614470982</c:v>
                </c:pt>
                <c:pt idx="19">
                  <c:v>3208.2705499327899</c:v>
                </c:pt>
                <c:pt idx="20">
                  <c:v>3056.1244724224057</c:v>
                </c:pt>
                <c:pt idx="21">
                  <c:v>3326.6687699533959</c:v>
                </c:pt>
                <c:pt idx="22">
                  <c:v>3859.3282110949699</c:v>
                </c:pt>
                <c:pt idx="23">
                  <c:v>3556.2007246956532</c:v>
                </c:pt>
                <c:pt idx="24">
                  <c:v>3783.0494275609908</c:v>
                </c:pt>
                <c:pt idx="25">
                  <c:v>4058.0195488393442</c:v>
                </c:pt>
                <c:pt idx="26">
                  <c:v>3796.5350794136311</c:v>
                </c:pt>
                <c:pt idx="27">
                  <c:v>3831.6018607333158</c:v>
                </c:pt>
                <c:pt idx="28">
                  <c:v>3538.0230638534736</c:v>
                </c:pt>
                <c:pt idx="29">
                  <c:v>3643.9899448776919</c:v>
                </c:pt>
                <c:pt idx="30">
                  <c:v>4300.5344515298648</c:v>
                </c:pt>
                <c:pt idx="31">
                  <c:v>4217.2150761621597</c:v>
                </c:pt>
                <c:pt idx="32">
                  <c:v>3965.9176156648027</c:v>
                </c:pt>
                <c:pt idx="33">
                  <c:v>3835.3423257133304</c:v>
                </c:pt>
                <c:pt idx="34">
                  <c:v>3407.7085559866405</c:v>
                </c:pt>
                <c:pt idx="35">
                  <c:v>3472.7122655233288</c:v>
                </c:pt>
                <c:pt idx="36">
                  <c:v>3534.8227678656244</c:v>
                </c:pt>
                <c:pt idx="37">
                  <c:v>4480.9398595738367</c:v>
                </c:pt>
                <c:pt idx="38">
                  <c:v>7638.0619321178374</c:v>
                </c:pt>
                <c:pt idx="39">
                  <c:v>7260.7746496659865</c:v>
                </c:pt>
                <c:pt idx="40">
                  <c:v>6496.1930003273374</c:v>
                </c:pt>
                <c:pt idx="41">
                  <c:v>6731.3227014665108</c:v>
                </c:pt>
                <c:pt idx="42">
                  <c:v>6330.8626147251807</c:v>
                </c:pt>
                <c:pt idx="43">
                  <c:v>5810.2044251924372</c:v>
                </c:pt>
                <c:pt idx="44">
                  <c:v>5198.7292005417148</c:v>
                </c:pt>
                <c:pt idx="45">
                  <c:v>5380.3191080738861</c:v>
                </c:pt>
                <c:pt idx="46">
                  <c:v>5075.6896354430773</c:v>
                </c:pt>
                <c:pt idx="47">
                  <c:v>5278.6194413087042</c:v>
                </c:pt>
                <c:pt idx="48">
                  <c:v>5053.3290435254812</c:v>
                </c:pt>
                <c:pt idx="49">
                  <c:v>5426.8757637596264</c:v>
                </c:pt>
                <c:pt idx="50">
                  <c:v>5217.190597994253</c:v>
                </c:pt>
                <c:pt idx="51">
                  <c:v>4592.7894547729738</c:v>
                </c:pt>
                <c:pt idx="52">
                  <c:v>4460.1022556850112</c:v>
                </c:pt>
                <c:pt idx="53">
                  <c:v>3965.0363084615233</c:v>
                </c:pt>
                <c:pt idx="54">
                  <c:v>3629.4774812989035</c:v>
                </c:pt>
                <c:pt idx="55">
                  <c:v>3926.5994962526615</c:v>
                </c:pt>
                <c:pt idx="56">
                  <c:v>4209.2513951371147</c:v>
                </c:pt>
                <c:pt idx="57">
                  <c:v>4690.9682376717883</c:v>
                </c:pt>
                <c:pt idx="58">
                  <c:v>5349.0204227546246</c:v>
                </c:pt>
                <c:pt idx="59">
                  <c:v>5288.5842250522501</c:v>
                </c:pt>
                <c:pt idx="60">
                  <c:v>5547.7223401384617</c:v>
                </c:pt>
                <c:pt idx="61">
                  <c:v>5678.1214375217223</c:v>
                </c:pt>
                <c:pt idx="62">
                  <c:v>5938.9556424415841</c:v>
                </c:pt>
                <c:pt idx="63">
                  <c:v>6290.885622014719</c:v>
                </c:pt>
                <c:pt idx="64">
                  <c:v>6713.5021767883591</c:v>
                </c:pt>
                <c:pt idx="65">
                  <c:v>6449.067718803044</c:v>
                </c:pt>
                <c:pt idx="66">
                  <c:v>6751.6194863007613</c:v>
                </c:pt>
                <c:pt idx="67">
                  <c:v>6595.8811961518959</c:v>
                </c:pt>
                <c:pt idx="68">
                  <c:v>6007.6094163353018</c:v>
                </c:pt>
                <c:pt idx="69">
                  <c:v>6186.2892465078276</c:v>
                </c:pt>
                <c:pt idx="70">
                  <c:v>5544.9806905289033</c:v>
                </c:pt>
                <c:pt idx="71">
                  <c:v>4852.460982372565</c:v>
                </c:pt>
                <c:pt idx="72">
                  <c:v>5649.0972633545207</c:v>
                </c:pt>
                <c:pt idx="73">
                  <c:v>5022.818509142543</c:v>
                </c:pt>
                <c:pt idx="74">
                  <c:v>4399.4516996101647</c:v>
                </c:pt>
                <c:pt idx="75">
                  <c:v>4340.906971030734</c:v>
                </c:pt>
                <c:pt idx="76">
                  <c:v>4190.6434841306345</c:v>
                </c:pt>
                <c:pt idx="77">
                  <c:v>4147.9824695371553</c:v>
                </c:pt>
                <c:pt idx="78">
                  <c:v>3955.3245925415922</c:v>
                </c:pt>
                <c:pt idx="79">
                  <c:v>3773.3865011669459</c:v>
                </c:pt>
                <c:pt idx="80">
                  <c:v>4350.6068483126855</c:v>
                </c:pt>
                <c:pt idx="81">
                  <c:v>4222.2106347608733</c:v>
                </c:pt>
                <c:pt idx="82">
                  <c:v>4640.9091729350002</c:v>
                </c:pt>
                <c:pt idx="83">
                  <c:v>4509.7342955707527</c:v>
                </c:pt>
                <c:pt idx="84">
                  <c:v>4377.9079547198444</c:v>
                </c:pt>
                <c:pt idx="85">
                  <c:v>3967.1580540787595</c:v>
                </c:pt>
                <c:pt idx="86">
                  <c:v>3677.9624955367003</c:v>
                </c:pt>
                <c:pt idx="87">
                  <c:v>3794.3249125928746</c:v>
                </c:pt>
                <c:pt idx="88">
                  <c:v>3931.7613027196844</c:v>
                </c:pt>
                <c:pt idx="89">
                  <c:v>4095.5684300323333</c:v>
                </c:pt>
                <c:pt idx="90">
                  <c:v>4191.2099897019925</c:v>
                </c:pt>
                <c:pt idx="91">
                  <c:v>4096.5067128296141</c:v>
                </c:pt>
                <c:pt idx="92">
                  <c:v>5106.5054773897882</c:v>
                </c:pt>
                <c:pt idx="93">
                  <c:v>5390.0240688449358</c:v>
                </c:pt>
                <c:pt idx="94">
                  <c:v>5455.057402252668</c:v>
                </c:pt>
                <c:pt idx="95">
                  <c:v>5136.0632224855681</c:v>
                </c:pt>
                <c:pt idx="96">
                  <c:v>5108.5003069392942</c:v>
                </c:pt>
                <c:pt idx="97">
                  <c:v>5091.5023649726372</c:v>
                </c:pt>
                <c:pt idx="98">
                  <c:v>4654.5947706817014</c:v>
                </c:pt>
                <c:pt idx="99">
                  <c:v>5033.1967454104715</c:v>
                </c:pt>
                <c:pt idx="100">
                  <c:v>5538.1911231443792</c:v>
                </c:pt>
                <c:pt idx="101">
                  <c:v>5825.3782102874911</c:v>
                </c:pt>
                <c:pt idx="102">
                  <c:v>6269.0212620576458</c:v>
                </c:pt>
                <c:pt idx="103">
                  <c:v>6583.7356460911542</c:v>
                </c:pt>
                <c:pt idx="104">
                  <c:v>7009.753273193739</c:v>
                </c:pt>
                <c:pt idx="105">
                  <c:v>6703.3178472426061</c:v>
                </c:pt>
                <c:pt idx="106">
                  <c:v>7333.8920877175051</c:v>
                </c:pt>
                <c:pt idx="107">
                  <c:v>7334.1144784824173</c:v>
                </c:pt>
                <c:pt idx="108">
                  <c:v>7790.6465566144789</c:v>
                </c:pt>
                <c:pt idx="109">
                  <c:v>8344.3962858502491</c:v>
                </c:pt>
                <c:pt idx="110">
                  <c:v>7156.3599130195462</c:v>
                </c:pt>
                <c:pt idx="111">
                  <c:v>6984.4642689741358</c:v>
                </c:pt>
                <c:pt idx="112">
                  <c:v>6775.889106016165</c:v>
                </c:pt>
                <c:pt idx="113">
                  <c:v>6899.7459028389694</c:v>
                </c:pt>
                <c:pt idx="114">
                  <c:v>7852.4168672180831</c:v>
                </c:pt>
                <c:pt idx="115">
                  <c:v>7537.016859526515</c:v>
                </c:pt>
                <c:pt idx="116">
                  <c:v>7391.5819269725762</c:v>
                </c:pt>
                <c:pt idx="117">
                  <c:v>6817.3164385960145</c:v>
                </c:pt>
                <c:pt idx="118">
                  <c:v>7912.99283110753</c:v>
                </c:pt>
                <c:pt idx="119">
                  <c:v>8211.9658769053622</c:v>
                </c:pt>
                <c:pt idx="120">
                  <c:v>8555.1506358241913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41-4454-8FC1-405E4AB91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846575"/>
        <c:axId val="2080848975"/>
      </c:lineChart>
      <c:catAx>
        <c:axId val="20808465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>
                    <a:solidFill>
                      <a:sysClr val="windowText" lastClr="000000"/>
                    </a:solidFill>
                  </a:rPr>
                  <a:t>Time (in</a:t>
                </a:r>
                <a:r>
                  <a:rPr lang="en-IN" sz="1400" b="1" baseline="0">
                    <a:solidFill>
                      <a:sysClr val="windowText" lastClr="000000"/>
                    </a:solidFill>
                  </a:rPr>
                  <a:t> months)</a:t>
                </a:r>
                <a:endParaRPr lang="en-IN" sz="14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47925750258199895"/>
              <c:y val="0.881925719645574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I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848975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080848975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u="none" strike="noStrike" baseline="0">
                    <a:effectLst/>
                  </a:rPr>
                  <a:t>Market price of the underlying asset </a:t>
                </a:r>
                <a:r>
                  <a:rPr lang="en-IN" sz="1400" b="1">
                    <a:solidFill>
                      <a:sysClr val="windowText" lastClr="000000"/>
                    </a:solidFill>
                  </a:rPr>
                  <a:t>($)</a:t>
                </a:r>
              </a:p>
            </c:rich>
          </c:tx>
          <c:layout>
            <c:manualLayout>
              <c:xMode val="edge"/>
              <c:yMode val="edge"/>
              <c:x val="2.4439392785628802E-2"/>
              <c:y val="0.218381442466334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846575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352022262631898"/>
          <c:y val="0.93551277123166188"/>
          <c:w val="0.24896826872400885"/>
          <c:h val="4.148115414766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CD50BF-84E0-4F39-8FF5-D32E575FB0C7}">
  <sheetPr/>
  <sheetViews>
    <sheetView zoomScale="73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EE389FF-AC98-471A-B474-E4C7B2345B8E}">
  <sheetPr/>
  <sheetViews>
    <sheetView zoomScale="72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C87F878-DC78-4815-AFE2-7CEC0FDD5846}">
  <sheetPr/>
  <sheetViews>
    <sheetView zoomScale="73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01C0EE6-F850-4457-A2D2-79C56CAA2CCF}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137" cy="628041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DAE16B-404B-D12E-7738-EB9AAE6ADF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0.51944</cdr:x>
      <cdr:y>0.07857</cdr:y>
    </cdr:from>
    <cdr:to>
      <cdr:x>0.52001</cdr:x>
      <cdr:y>0.80121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84188D9C-9AB2-78EF-A247-5C78C3E15193}"/>
            </a:ext>
          </a:extLst>
        </cdr:cNvPr>
        <cdr:cNvCxnSpPr/>
      </cdr:nvCxnSpPr>
      <cdr:spPr>
        <a:xfrm xmlns:a="http://schemas.openxmlformats.org/drawingml/2006/main">
          <a:off x="4498731" y="493346"/>
          <a:ext cx="4884" cy="4537808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0.48473</cdr:x>
      <cdr:y>0.07303</cdr:y>
    </cdr:from>
    <cdr:to>
      <cdr:x>0.51833</cdr:x>
      <cdr:y>0.15124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13B3CE39-B79D-D70E-E6AC-895357A1D194}"/>
            </a:ext>
          </a:extLst>
        </cdr:cNvPr>
        <cdr:cNvSpPr txBox="1"/>
      </cdr:nvSpPr>
      <cdr:spPr>
        <a:xfrm xmlns:a="http://schemas.openxmlformats.org/drawingml/2006/main" rot="16200000">
          <a:off x="4098048" y="558623"/>
          <a:ext cx="491066" cy="291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N" sz="1200" b="1" kern="1200">
              <a:solidFill>
                <a:schemeClr val="tx1"/>
              </a:solidFill>
            </a:rPr>
            <a:t>ATM</a:t>
          </a:r>
        </a:p>
      </cdr:txBody>
    </cdr:sp>
  </cdr:relSizeAnchor>
  <cdr:relSizeAnchor xmlns:cdr="http://schemas.openxmlformats.org/drawingml/2006/chartDrawing">
    <cdr:from>
      <cdr:x>0.3161</cdr:x>
      <cdr:y>0.75577</cdr:y>
    </cdr:from>
    <cdr:to>
      <cdr:x>0.37281</cdr:x>
      <cdr:y>0.80211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E7E97A1-DB1D-C0D4-DF10-D46EB1B91764}"/>
            </a:ext>
          </a:extLst>
        </cdr:cNvPr>
        <cdr:cNvSpPr txBox="1"/>
      </cdr:nvSpPr>
      <cdr:spPr>
        <a:xfrm xmlns:a="http://schemas.openxmlformats.org/drawingml/2006/main">
          <a:off x="2737686" y="4745788"/>
          <a:ext cx="491115" cy="29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N" sz="1200" b="1" kern="1200">
              <a:solidFill>
                <a:schemeClr val="tx1"/>
              </a:solidFill>
            </a:rPr>
            <a:t>OTM</a:t>
          </a:r>
        </a:p>
      </cdr:txBody>
    </cdr:sp>
  </cdr:relSizeAnchor>
  <cdr:relSizeAnchor xmlns:cdr="http://schemas.openxmlformats.org/drawingml/2006/chartDrawing">
    <cdr:from>
      <cdr:x>0.72073</cdr:x>
      <cdr:y>0.75809</cdr:y>
    </cdr:from>
    <cdr:to>
      <cdr:x>0.77744</cdr:x>
      <cdr:y>0.80443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EA2CB1CB-8D2D-A045-2B3D-31EC84E0C708}"/>
            </a:ext>
          </a:extLst>
        </cdr:cNvPr>
        <cdr:cNvSpPr txBox="1"/>
      </cdr:nvSpPr>
      <cdr:spPr>
        <a:xfrm xmlns:a="http://schemas.openxmlformats.org/drawingml/2006/main">
          <a:off x="6242050" y="4760384"/>
          <a:ext cx="491115" cy="29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N" sz="1200" b="1" kern="1200">
              <a:solidFill>
                <a:schemeClr val="tx1"/>
              </a:solidFill>
            </a:rPr>
            <a:t>ITM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0694" cy="6279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AE83F2-5046-0370-75CF-AFBB4DE98B8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0.51537</cdr:x>
      <cdr:y>0.07701</cdr:y>
    </cdr:from>
    <cdr:to>
      <cdr:x>0.51629</cdr:x>
      <cdr:y>0.81742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84188D9C-9AB2-78EF-A247-5C78C3E15193}"/>
            </a:ext>
          </a:extLst>
        </cdr:cNvPr>
        <cdr:cNvCxnSpPr/>
      </cdr:nvCxnSpPr>
      <cdr:spPr>
        <a:xfrm xmlns:a="http://schemas.openxmlformats.org/drawingml/2006/main">
          <a:off x="4463453" y="483577"/>
          <a:ext cx="8005" cy="464934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0.48424</cdr:x>
      <cdr:y>0.06898</cdr:y>
    </cdr:from>
    <cdr:to>
      <cdr:x>0.51324</cdr:x>
      <cdr:y>0.14719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13B3CE39-B79D-D70E-E6AC-895357A1D194}"/>
            </a:ext>
          </a:extLst>
        </cdr:cNvPr>
        <cdr:cNvSpPr txBox="1"/>
      </cdr:nvSpPr>
      <cdr:spPr>
        <a:xfrm xmlns:a="http://schemas.openxmlformats.org/drawingml/2006/main" rot="16200000">
          <a:off x="4073878" y="553180"/>
          <a:ext cx="491115" cy="2511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N" sz="1200" b="1" kern="1200">
              <a:solidFill>
                <a:schemeClr val="tx1"/>
              </a:solidFill>
            </a:rPr>
            <a:t>ATM</a:t>
          </a:r>
        </a:p>
      </cdr:txBody>
    </cdr:sp>
  </cdr:relSizeAnchor>
  <cdr:relSizeAnchor xmlns:cdr="http://schemas.openxmlformats.org/drawingml/2006/chartDrawing">
    <cdr:from>
      <cdr:x>0.71971</cdr:x>
      <cdr:y>0.77073</cdr:y>
    </cdr:from>
    <cdr:to>
      <cdr:x>0.77642</cdr:x>
      <cdr:y>0.81707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A2CB1CB-8D2D-A045-2B3D-31EC84E0C708}"/>
            </a:ext>
          </a:extLst>
        </cdr:cNvPr>
        <cdr:cNvSpPr txBox="1"/>
      </cdr:nvSpPr>
      <cdr:spPr>
        <a:xfrm xmlns:a="http://schemas.openxmlformats.org/drawingml/2006/main">
          <a:off x="6233231" y="4839758"/>
          <a:ext cx="491115" cy="29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N" sz="1200" b="1" kern="1200">
              <a:solidFill>
                <a:schemeClr val="tx1"/>
              </a:solidFill>
            </a:rPr>
            <a:t>OTM</a:t>
          </a:r>
        </a:p>
      </cdr:txBody>
    </cdr:sp>
  </cdr:relSizeAnchor>
  <cdr:relSizeAnchor xmlns:cdr="http://schemas.openxmlformats.org/drawingml/2006/chartDrawing">
    <cdr:from>
      <cdr:x>0.3134</cdr:x>
      <cdr:y>0.77073</cdr:y>
    </cdr:from>
    <cdr:to>
      <cdr:x>0.37011</cdr:x>
      <cdr:y>0.81707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8CD84D48-5C45-C209-1F27-C82746F6FA66}"/>
            </a:ext>
          </a:extLst>
        </cdr:cNvPr>
        <cdr:cNvSpPr txBox="1"/>
      </cdr:nvSpPr>
      <cdr:spPr>
        <a:xfrm xmlns:a="http://schemas.openxmlformats.org/drawingml/2006/main">
          <a:off x="2714272" y="4839758"/>
          <a:ext cx="491115" cy="29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N" sz="1200" b="1" kern="1200">
              <a:solidFill>
                <a:schemeClr val="tx1"/>
              </a:solidFill>
            </a:rPr>
            <a:t>ITM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ACFE6D-15AA-1621-E5B9-BE23C152C7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0.12706</cdr:x>
      <cdr:y>0.48049</cdr:y>
    </cdr:from>
    <cdr:to>
      <cdr:x>0.98002</cdr:x>
      <cdr:y>0.48129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E6E0C1D7-4A86-4A1D-3AAD-A94B0FA7EC87}"/>
            </a:ext>
          </a:extLst>
        </cdr:cNvPr>
        <cdr:cNvCxnSpPr/>
      </cdr:nvCxnSpPr>
      <cdr:spPr>
        <a:xfrm xmlns:a="http://schemas.openxmlformats.org/drawingml/2006/main" flipV="1">
          <a:off x="1099595" y="3016242"/>
          <a:ext cx="7381638" cy="5022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0.06485</cdr:x>
      <cdr:y>0.45799</cdr:y>
    </cdr:from>
    <cdr:to>
      <cdr:x>0.12565</cdr:x>
      <cdr:y>0.49845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184590AC-4027-08E0-CA1C-CB835B18BBD9}"/>
            </a:ext>
          </a:extLst>
        </cdr:cNvPr>
        <cdr:cNvSpPr txBox="1"/>
      </cdr:nvSpPr>
      <cdr:spPr>
        <a:xfrm xmlns:a="http://schemas.openxmlformats.org/drawingml/2006/main">
          <a:off x="561254" y="2874992"/>
          <a:ext cx="526172" cy="253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N" sz="1200" b="1" kern="1200">
              <a:solidFill>
                <a:sysClr val="windowText" lastClr="000000"/>
              </a:solidFill>
            </a:rPr>
            <a:t>4,600</a:t>
          </a:r>
        </a:p>
      </cdr:txBody>
    </cdr:sp>
  </cdr:relSizeAnchor>
  <cdr:relSizeAnchor xmlns:cdr="http://schemas.openxmlformats.org/drawingml/2006/chartDrawing">
    <cdr:from>
      <cdr:x>0.39825</cdr:x>
      <cdr:y>0.07744</cdr:y>
    </cdr:from>
    <cdr:to>
      <cdr:x>0.39876</cdr:x>
      <cdr:y>0.82599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12DE4DD1-DA23-FB54-78E9-A4BD0DB42B75}"/>
            </a:ext>
          </a:extLst>
        </cdr:cNvPr>
        <cdr:cNvCxnSpPr/>
      </cdr:nvCxnSpPr>
      <cdr:spPr>
        <a:xfrm xmlns:a="http://schemas.openxmlformats.org/drawingml/2006/main">
          <a:off x="3446517" y="486103"/>
          <a:ext cx="4380" cy="4699000"/>
        </a:xfrm>
        <a:prstGeom xmlns:a="http://schemas.openxmlformats.org/drawingml/2006/main" prst="line">
          <a:avLst/>
        </a:prstGeom>
        <a:ln xmlns:a="http://schemas.openxmlformats.org/drawingml/2006/main" w="12700" cap="flat">
          <a:solidFill>
            <a:schemeClr val="tx1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0.48928</cdr:x>
      <cdr:y>0.07712</cdr:y>
    </cdr:from>
    <cdr:to>
      <cdr:x>0.48979</cdr:x>
      <cdr:y>0.82567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6A3A22A2-6D67-C89D-5B80-637062D80B66}"/>
            </a:ext>
          </a:extLst>
        </cdr:cNvPr>
        <cdr:cNvCxnSpPr/>
      </cdr:nvCxnSpPr>
      <cdr:spPr>
        <a:xfrm xmlns:a="http://schemas.openxmlformats.org/drawingml/2006/main">
          <a:off x="4234329" y="484095"/>
          <a:ext cx="4380" cy="4699000"/>
        </a:xfrm>
        <a:prstGeom xmlns:a="http://schemas.openxmlformats.org/drawingml/2006/main" prst="line">
          <a:avLst/>
        </a:prstGeom>
        <a:ln xmlns:a="http://schemas.openxmlformats.org/drawingml/2006/main" w="12700" cap="flat">
          <a:solidFill>
            <a:schemeClr val="tx1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0.53072</cdr:x>
      <cdr:y>0.07712</cdr:y>
    </cdr:from>
    <cdr:to>
      <cdr:x>0.53123</cdr:x>
      <cdr:y>0.82567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605FFF77-F818-5FC6-8456-DDE5963A0660}"/>
            </a:ext>
          </a:extLst>
        </cdr:cNvPr>
        <cdr:cNvCxnSpPr/>
      </cdr:nvCxnSpPr>
      <cdr:spPr>
        <a:xfrm xmlns:a="http://schemas.openxmlformats.org/drawingml/2006/main">
          <a:off x="4592918" y="484095"/>
          <a:ext cx="4380" cy="4699000"/>
        </a:xfrm>
        <a:prstGeom xmlns:a="http://schemas.openxmlformats.org/drawingml/2006/main" prst="line">
          <a:avLst/>
        </a:prstGeom>
        <a:ln xmlns:a="http://schemas.openxmlformats.org/drawingml/2006/main" w="12700" cap="flat">
          <a:solidFill>
            <a:schemeClr val="tx1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0.65157</cdr:x>
      <cdr:y>0.07712</cdr:y>
    </cdr:from>
    <cdr:to>
      <cdr:x>0.65208</cdr:x>
      <cdr:y>0.82567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605FFF77-F818-5FC6-8456-DDE5963A0660}"/>
            </a:ext>
          </a:extLst>
        </cdr:cNvPr>
        <cdr:cNvCxnSpPr/>
      </cdr:nvCxnSpPr>
      <cdr:spPr>
        <a:xfrm xmlns:a="http://schemas.openxmlformats.org/drawingml/2006/main">
          <a:off x="5638800" y="484094"/>
          <a:ext cx="4380" cy="4699000"/>
        </a:xfrm>
        <a:prstGeom xmlns:a="http://schemas.openxmlformats.org/drawingml/2006/main" prst="line">
          <a:avLst/>
        </a:prstGeom>
        <a:ln xmlns:a="http://schemas.openxmlformats.org/drawingml/2006/main" w="12700" cap="flat">
          <a:solidFill>
            <a:schemeClr val="tx1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0.70768</cdr:x>
      <cdr:y>0.07831</cdr:y>
    </cdr:from>
    <cdr:to>
      <cdr:x>0.70819</cdr:x>
      <cdr:y>0.82686</cdr:y>
    </cdr:to>
    <cdr:cxnSp macro="">
      <cdr:nvCxnSpPr>
        <cdr:cNvPr id="13" name="Straight Connector 12">
          <a:extLst xmlns:a="http://schemas.openxmlformats.org/drawingml/2006/main">
            <a:ext uri="{FF2B5EF4-FFF2-40B4-BE49-F238E27FC236}">
              <a16:creationId xmlns:a16="http://schemas.microsoft.com/office/drawing/2014/main" id="{047BD2F3-AE14-E9D3-B318-8896EEC7D759}"/>
            </a:ext>
          </a:extLst>
        </cdr:cNvPr>
        <cdr:cNvCxnSpPr/>
      </cdr:nvCxnSpPr>
      <cdr:spPr>
        <a:xfrm xmlns:a="http://schemas.openxmlformats.org/drawingml/2006/main">
          <a:off x="6124388" y="491564"/>
          <a:ext cx="4380" cy="4699000"/>
        </a:xfrm>
        <a:prstGeom xmlns:a="http://schemas.openxmlformats.org/drawingml/2006/main" prst="line">
          <a:avLst/>
        </a:prstGeom>
        <a:ln xmlns:a="http://schemas.openxmlformats.org/drawingml/2006/main" w="12700" cap="flat">
          <a:solidFill>
            <a:schemeClr val="tx1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0.71545</cdr:x>
      <cdr:y>0.07712</cdr:y>
    </cdr:from>
    <cdr:to>
      <cdr:x>0.71596</cdr:x>
      <cdr:y>0.82567</cdr:y>
    </cdr:to>
    <cdr:cxnSp macro="">
      <cdr:nvCxnSpPr>
        <cdr:cNvPr id="14" name="Straight Connector 13">
          <a:extLst xmlns:a="http://schemas.openxmlformats.org/drawingml/2006/main">
            <a:ext uri="{FF2B5EF4-FFF2-40B4-BE49-F238E27FC236}">
              <a16:creationId xmlns:a16="http://schemas.microsoft.com/office/drawing/2014/main" id="{36177507-E630-5A0E-0A52-C8B745E3A4F8}"/>
            </a:ext>
          </a:extLst>
        </cdr:cNvPr>
        <cdr:cNvCxnSpPr/>
      </cdr:nvCxnSpPr>
      <cdr:spPr>
        <a:xfrm xmlns:a="http://schemas.openxmlformats.org/drawingml/2006/main">
          <a:off x="6191623" y="484094"/>
          <a:ext cx="4380" cy="4699000"/>
        </a:xfrm>
        <a:prstGeom xmlns:a="http://schemas.openxmlformats.org/drawingml/2006/main" prst="line">
          <a:avLst/>
        </a:prstGeom>
        <a:ln xmlns:a="http://schemas.openxmlformats.org/drawingml/2006/main" w="12700" cap="flat">
          <a:solidFill>
            <a:schemeClr val="tx1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0.77847</cdr:x>
      <cdr:y>0.07712</cdr:y>
    </cdr:from>
    <cdr:to>
      <cdr:x>0.77897</cdr:x>
      <cdr:y>0.82567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15197407-086F-4525-1E04-ED2330F6F42C}"/>
            </a:ext>
          </a:extLst>
        </cdr:cNvPr>
        <cdr:cNvCxnSpPr/>
      </cdr:nvCxnSpPr>
      <cdr:spPr>
        <a:xfrm xmlns:a="http://schemas.openxmlformats.org/drawingml/2006/main">
          <a:off x="6736977" y="484095"/>
          <a:ext cx="4380" cy="4699000"/>
        </a:xfrm>
        <a:prstGeom xmlns:a="http://schemas.openxmlformats.org/drawingml/2006/main" prst="line">
          <a:avLst/>
        </a:prstGeom>
        <a:ln xmlns:a="http://schemas.openxmlformats.org/drawingml/2006/main" w="12700" cap="flat">
          <a:solidFill>
            <a:schemeClr val="tx1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0.61401</cdr:x>
      <cdr:y>0.93261</cdr:y>
    </cdr:from>
    <cdr:to>
      <cdr:x>0.71967</cdr:x>
      <cdr:y>0.97597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2B0C66E-D09A-7FEA-2B40-5F5D07E65E72}"/>
            </a:ext>
          </a:extLst>
        </cdr:cNvPr>
        <cdr:cNvSpPr txBox="1"/>
      </cdr:nvSpPr>
      <cdr:spPr>
        <a:xfrm xmlns:a="http://schemas.openxmlformats.org/drawingml/2006/main">
          <a:off x="5313714" y="5854410"/>
          <a:ext cx="914400" cy="272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N" sz="1200" b="1" kern="1200"/>
            <a:t>Strike price (K)</a:t>
          </a:r>
        </a:p>
      </cdr:txBody>
    </cdr:sp>
  </cdr:relSizeAnchor>
  <cdr:relSizeAnchor xmlns:cdr="http://schemas.openxmlformats.org/drawingml/2006/chartDrawing">
    <cdr:from>
      <cdr:x>0.59696</cdr:x>
      <cdr:y>0.95618</cdr:y>
    </cdr:from>
    <cdr:to>
      <cdr:x>0.61898</cdr:x>
      <cdr:y>0.95627</cdr:y>
    </cdr:to>
    <cdr:cxnSp macro="">
      <cdr:nvCxnSpPr>
        <cdr:cNvPr id="24" name="Straight Connector 23">
          <a:extLst xmlns:a="http://schemas.openxmlformats.org/drawingml/2006/main">
            <a:ext uri="{FF2B5EF4-FFF2-40B4-BE49-F238E27FC236}">
              <a16:creationId xmlns:a16="http://schemas.microsoft.com/office/drawing/2014/main" id="{D1C4D5A1-EE14-7F45-5D2F-9EEF93884A4A}"/>
            </a:ext>
          </a:extLst>
        </cdr:cNvPr>
        <cdr:cNvCxnSpPr/>
      </cdr:nvCxnSpPr>
      <cdr:spPr>
        <a:xfrm xmlns:a="http://schemas.openxmlformats.org/drawingml/2006/main">
          <a:off x="5166148" y="6002337"/>
          <a:ext cx="190582" cy="577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0694" cy="6279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7F48E9-4D5A-7E52-45A2-9B324FCBAFB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0.12706</cdr:x>
      <cdr:y>0.48049</cdr:y>
    </cdr:from>
    <cdr:to>
      <cdr:x>0.98002</cdr:x>
      <cdr:y>0.48129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E6E0C1D7-4A86-4A1D-3AAD-A94B0FA7EC87}"/>
            </a:ext>
          </a:extLst>
        </cdr:cNvPr>
        <cdr:cNvCxnSpPr/>
      </cdr:nvCxnSpPr>
      <cdr:spPr>
        <a:xfrm xmlns:a="http://schemas.openxmlformats.org/drawingml/2006/main" flipV="1">
          <a:off x="1099553" y="3016242"/>
          <a:ext cx="7381680" cy="5021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0.06485</cdr:x>
      <cdr:y>0.45799</cdr:y>
    </cdr:from>
    <cdr:to>
      <cdr:x>0.12565</cdr:x>
      <cdr:y>0.49845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184590AC-4027-08E0-CA1C-CB835B18BBD9}"/>
            </a:ext>
          </a:extLst>
        </cdr:cNvPr>
        <cdr:cNvSpPr txBox="1"/>
      </cdr:nvSpPr>
      <cdr:spPr>
        <a:xfrm xmlns:a="http://schemas.openxmlformats.org/drawingml/2006/main">
          <a:off x="561254" y="2874992"/>
          <a:ext cx="526172" cy="253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N" sz="1200" b="1" kern="1200">
              <a:solidFill>
                <a:sysClr val="windowText" lastClr="000000"/>
              </a:solidFill>
            </a:rPr>
            <a:t>4,600</a:t>
          </a:r>
        </a:p>
      </cdr:txBody>
    </cdr:sp>
  </cdr:relSizeAnchor>
  <cdr:relSizeAnchor xmlns:cdr="http://schemas.openxmlformats.org/drawingml/2006/chartDrawing">
    <cdr:from>
      <cdr:x>0.39825</cdr:x>
      <cdr:y>0.07744</cdr:y>
    </cdr:from>
    <cdr:to>
      <cdr:x>0.39876</cdr:x>
      <cdr:y>0.82599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12DE4DD1-DA23-FB54-78E9-A4BD0DB42B75}"/>
            </a:ext>
          </a:extLst>
        </cdr:cNvPr>
        <cdr:cNvCxnSpPr/>
      </cdr:nvCxnSpPr>
      <cdr:spPr>
        <a:xfrm xmlns:a="http://schemas.openxmlformats.org/drawingml/2006/main">
          <a:off x="3446517" y="486103"/>
          <a:ext cx="4380" cy="4699000"/>
        </a:xfrm>
        <a:prstGeom xmlns:a="http://schemas.openxmlformats.org/drawingml/2006/main" prst="line">
          <a:avLst/>
        </a:prstGeom>
        <a:ln xmlns:a="http://schemas.openxmlformats.org/drawingml/2006/main" w="12700" cap="flat">
          <a:solidFill>
            <a:schemeClr val="tx1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0.48928</cdr:x>
      <cdr:y>0.07712</cdr:y>
    </cdr:from>
    <cdr:to>
      <cdr:x>0.48979</cdr:x>
      <cdr:y>0.82567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6A3A22A2-6D67-C89D-5B80-637062D80B66}"/>
            </a:ext>
          </a:extLst>
        </cdr:cNvPr>
        <cdr:cNvCxnSpPr/>
      </cdr:nvCxnSpPr>
      <cdr:spPr>
        <a:xfrm xmlns:a="http://schemas.openxmlformats.org/drawingml/2006/main">
          <a:off x="4234329" y="484095"/>
          <a:ext cx="4380" cy="4699000"/>
        </a:xfrm>
        <a:prstGeom xmlns:a="http://schemas.openxmlformats.org/drawingml/2006/main" prst="line">
          <a:avLst/>
        </a:prstGeom>
        <a:ln xmlns:a="http://schemas.openxmlformats.org/drawingml/2006/main" w="12700" cap="flat">
          <a:solidFill>
            <a:schemeClr val="tx1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0.53072</cdr:x>
      <cdr:y>0.07712</cdr:y>
    </cdr:from>
    <cdr:to>
      <cdr:x>0.53123</cdr:x>
      <cdr:y>0.82567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605FFF77-F818-5FC6-8456-DDE5963A0660}"/>
            </a:ext>
          </a:extLst>
        </cdr:cNvPr>
        <cdr:cNvCxnSpPr/>
      </cdr:nvCxnSpPr>
      <cdr:spPr>
        <a:xfrm xmlns:a="http://schemas.openxmlformats.org/drawingml/2006/main">
          <a:off x="4592918" y="484095"/>
          <a:ext cx="4380" cy="4699000"/>
        </a:xfrm>
        <a:prstGeom xmlns:a="http://schemas.openxmlformats.org/drawingml/2006/main" prst="line">
          <a:avLst/>
        </a:prstGeom>
        <a:ln xmlns:a="http://schemas.openxmlformats.org/drawingml/2006/main" w="12700" cap="flat">
          <a:solidFill>
            <a:schemeClr val="tx1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0.65157</cdr:x>
      <cdr:y>0.07712</cdr:y>
    </cdr:from>
    <cdr:to>
      <cdr:x>0.65208</cdr:x>
      <cdr:y>0.82567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605FFF77-F818-5FC6-8456-DDE5963A0660}"/>
            </a:ext>
          </a:extLst>
        </cdr:cNvPr>
        <cdr:cNvCxnSpPr/>
      </cdr:nvCxnSpPr>
      <cdr:spPr>
        <a:xfrm xmlns:a="http://schemas.openxmlformats.org/drawingml/2006/main">
          <a:off x="5638800" y="484094"/>
          <a:ext cx="4380" cy="4699000"/>
        </a:xfrm>
        <a:prstGeom xmlns:a="http://schemas.openxmlformats.org/drawingml/2006/main" prst="line">
          <a:avLst/>
        </a:prstGeom>
        <a:ln xmlns:a="http://schemas.openxmlformats.org/drawingml/2006/main" w="12700" cap="flat">
          <a:solidFill>
            <a:schemeClr val="tx1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0.70768</cdr:x>
      <cdr:y>0.07831</cdr:y>
    </cdr:from>
    <cdr:to>
      <cdr:x>0.70819</cdr:x>
      <cdr:y>0.82686</cdr:y>
    </cdr:to>
    <cdr:cxnSp macro="">
      <cdr:nvCxnSpPr>
        <cdr:cNvPr id="13" name="Straight Connector 12">
          <a:extLst xmlns:a="http://schemas.openxmlformats.org/drawingml/2006/main">
            <a:ext uri="{FF2B5EF4-FFF2-40B4-BE49-F238E27FC236}">
              <a16:creationId xmlns:a16="http://schemas.microsoft.com/office/drawing/2014/main" id="{047BD2F3-AE14-E9D3-B318-8896EEC7D759}"/>
            </a:ext>
          </a:extLst>
        </cdr:cNvPr>
        <cdr:cNvCxnSpPr/>
      </cdr:nvCxnSpPr>
      <cdr:spPr>
        <a:xfrm xmlns:a="http://schemas.openxmlformats.org/drawingml/2006/main">
          <a:off x="6124388" y="491564"/>
          <a:ext cx="4380" cy="4699000"/>
        </a:xfrm>
        <a:prstGeom xmlns:a="http://schemas.openxmlformats.org/drawingml/2006/main" prst="line">
          <a:avLst/>
        </a:prstGeom>
        <a:ln xmlns:a="http://schemas.openxmlformats.org/drawingml/2006/main" w="12700" cap="flat">
          <a:solidFill>
            <a:schemeClr val="tx1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0.71545</cdr:x>
      <cdr:y>0.07712</cdr:y>
    </cdr:from>
    <cdr:to>
      <cdr:x>0.71596</cdr:x>
      <cdr:y>0.82567</cdr:y>
    </cdr:to>
    <cdr:cxnSp macro="">
      <cdr:nvCxnSpPr>
        <cdr:cNvPr id="14" name="Straight Connector 13">
          <a:extLst xmlns:a="http://schemas.openxmlformats.org/drawingml/2006/main">
            <a:ext uri="{FF2B5EF4-FFF2-40B4-BE49-F238E27FC236}">
              <a16:creationId xmlns:a16="http://schemas.microsoft.com/office/drawing/2014/main" id="{36177507-E630-5A0E-0A52-C8B745E3A4F8}"/>
            </a:ext>
          </a:extLst>
        </cdr:cNvPr>
        <cdr:cNvCxnSpPr/>
      </cdr:nvCxnSpPr>
      <cdr:spPr>
        <a:xfrm xmlns:a="http://schemas.openxmlformats.org/drawingml/2006/main">
          <a:off x="6191623" y="484094"/>
          <a:ext cx="4380" cy="4699000"/>
        </a:xfrm>
        <a:prstGeom xmlns:a="http://schemas.openxmlformats.org/drawingml/2006/main" prst="line">
          <a:avLst/>
        </a:prstGeom>
        <a:ln xmlns:a="http://schemas.openxmlformats.org/drawingml/2006/main" w="12700" cap="flat">
          <a:solidFill>
            <a:schemeClr val="tx1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0.77847</cdr:x>
      <cdr:y>0.07712</cdr:y>
    </cdr:from>
    <cdr:to>
      <cdr:x>0.77897</cdr:x>
      <cdr:y>0.82567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15197407-086F-4525-1E04-ED2330F6F42C}"/>
            </a:ext>
          </a:extLst>
        </cdr:cNvPr>
        <cdr:cNvCxnSpPr/>
      </cdr:nvCxnSpPr>
      <cdr:spPr>
        <a:xfrm xmlns:a="http://schemas.openxmlformats.org/drawingml/2006/main">
          <a:off x="6736977" y="484095"/>
          <a:ext cx="4380" cy="4699000"/>
        </a:xfrm>
        <a:prstGeom xmlns:a="http://schemas.openxmlformats.org/drawingml/2006/main" prst="line">
          <a:avLst/>
        </a:prstGeom>
        <a:ln xmlns:a="http://schemas.openxmlformats.org/drawingml/2006/main" w="12700" cap="flat">
          <a:solidFill>
            <a:schemeClr val="tx1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0.61224</cdr:x>
      <cdr:y>0.93395</cdr:y>
    </cdr:from>
    <cdr:to>
      <cdr:x>0.7179</cdr:x>
      <cdr:y>0.9773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8072B9A-8542-CEDA-D212-2D89A210DFE6}"/>
            </a:ext>
          </a:extLst>
        </cdr:cNvPr>
        <cdr:cNvSpPr txBox="1"/>
      </cdr:nvSpPr>
      <cdr:spPr>
        <a:xfrm xmlns:a="http://schemas.openxmlformats.org/drawingml/2006/main">
          <a:off x="5298371" y="5862813"/>
          <a:ext cx="914400" cy="272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N" sz="1200" b="1" kern="1200"/>
            <a:t>Strike price (K)</a:t>
          </a:r>
        </a:p>
      </cdr:txBody>
    </cdr:sp>
  </cdr:relSizeAnchor>
  <cdr:relSizeAnchor xmlns:cdr="http://schemas.openxmlformats.org/drawingml/2006/chartDrawing">
    <cdr:from>
      <cdr:x>0.59287</cdr:x>
      <cdr:y>0.95643</cdr:y>
    </cdr:from>
    <cdr:to>
      <cdr:x>0.61489</cdr:x>
      <cdr:y>0.95652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D8F55546-8FFD-9E2F-238C-121A91CAE876}"/>
            </a:ext>
          </a:extLst>
        </cdr:cNvPr>
        <cdr:cNvCxnSpPr/>
      </cdr:nvCxnSpPr>
      <cdr:spPr>
        <a:xfrm xmlns:a="http://schemas.openxmlformats.org/drawingml/2006/main">
          <a:off x="5130800" y="6003925"/>
          <a:ext cx="190582" cy="577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14BFD-1B7F-4F5A-9A36-7D6ACF607850}">
  <sheetPr codeName="Sheet1"/>
  <dimension ref="A1:E22"/>
  <sheetViews>
    <sheetView showGridLines="0" tabSelected="1" zoomScale="75" zoomScaleNormal="110" workbookViewId="0">
      <selection activeCell="N17" sqref="N17"/>
    </sheetView>
  </sheetViews>
  <sheetFormatPr defaultColWidth="8.90625" defaultRowHeight="14.5" x14ac:dyDescent="0.35"/>
  <cols>
    <col min="1" max="1" width="2.6328125" customWidth="1"/>
  </cols>
  <sheetData>
    <row r="1" spans="1:5" ht="18.5" x14ac:dyDescent="0.45">
      <c r="A1" s="2" t="s">
        <v>0</v>
      </c>
    </row>
    <row r="3" spans="1:5" x14ac:dyDescent="0.35">
      <c r="B3" t="s">
        <v>39</v>
      </c>
    </row>
    <row r="4" spans="1:5" x14ac:dyDescent="0.35">
      <c r="B4" s="3" t="s">
        <v>1</v>
      </c>
      <c r="E4" s="5"/>
    </row>
    <row r="6" spans="1:5" x14ac:dyDescent="0.35">
      <c r="B6" t="s">
        <v>4</v>
      </c>
    </row>
    <row r="7" spans="1:5" x14ac:dyDescent="0.35">
      <c r="B7" t="s">
        <v>5</v>
      </c>
    </row>
    <row r="9" spans="1:5" x14ac:dyDescent="0.35">
      <c r="B9" s="4"/>
    </row>
    <row r="10" spans="1:5" x14ac:dyDescent="0.35">
      <c r="B10" s="3" t="s">
        <v>2</v>
      </c>
    </row>
    <row r="12" spans="1:5" x14ac:dyDescent="0.35">
      <c r="C12" t="s">
        <v>40</v>
      </c>
    </row>
    <row r="14" spans="1:5" x14ac:dyDescent="0.35">
      <c r="C14" t="s">
        <v>36</v>
      </c>
    </row>
    <row r="16" spans="1:5" x14ac:dyDescent="0.35">
      <c r="C16" t="s">
        <v>41</v>
      </c>
    </row>
    <row r="18" spans="2:3" x14ac:dyDescent="0.35">
      <c r="C18" t="s">
        <v>34</v>
      </c>
    </row>
    <row r="20" spans="2:3" x14ac:dyDescent="0.35">
      <c r="C20" t="s">
        <v>35</v>
      </c>
    </row>
    <row r="22" spans="2:3" x14ac:dyDescent="0.35">
      <c r="B22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15631-99F1-4FB5-A005-75CC8E064CE0}">
  <dimension ref="A1:Y127"/>
  <sheetViews>
    <sheetView showGridLines="0" zoomScale="75" zoomScaleNormal="60" workbookViewId="0">
      <selection activeCell="AA17" sqref="AA17"/>
    </sheetView>
  </sheetViews>
  <sheetFormatPr defaultColWidth="8.90625" defaultRowHeight="14.5" x14ac:dyDescent="0.35"/>
  <cols>
    <col min="1" max="1" width="3.453125" customWidth="1"/>
    <col min="2" max="2" width="15.26953125" customWidth="1"/>
    <col min="3" max="3" width="12.6328125" customWidth="1"/>
    <col min="4" max="4" width="4.26953125" customWidth="1"/>
    <col min="5" max="8" width="12.6328125" customWidth="1"/>
    <col min="9" max="9" width="3.81640625" customWidth="1"/>
    <col min="10" max="13" width="12.6328125" customWidth="1"/>
    <col min="14" max="14" width="4.1796875" customWidth="1"/>
    <col min="15" max="15" width="18.81640625" customWidth="1"/>
    <col min="16" max="16" width="10" customWidth="1"/>
    <col min="17" max="17" width="4.1796875" customWidth="1"/>
    <col min="18" max="20" width="12.6328125" customWidth="1"/>
    <col min="21" max="22" width="10.7265625" customWidth="1"/>
    <col min="23" max="23" width="11.453125" customWidth="1"/>
    <col min="24" max="24" width="11" customWidth="1"/>
  </cols>
  <sheetData>
    <row r="1" spans="1:25" ht="18.5" x14ac:dyDescent="0.45">
      <c r="A1" s="2" t="s">
        <v>9</v>
      </c>
    </row>
    <row r="3" spans="1:25" x14ac:dyDescent="0.35">
      <c r="B3" s="3" t="s">
        <v>29</v>
      </c>
      <c r="E3" s="3" t="s">
        <v>26</v>
      </c>
      <c r="J3" s="3" t="s">
        <v>27</v>
      </c>
      <c r="O3" s="3" t="s">
        <v>23</v>
      </c>
      <c r="R3" s="3" t="s">
        <v>22</v>
      </c>
    </row>
    <row r="4" spans="1:25" x14ac:dyDescent="0.35">
      <c r="T4" s="3"/>
    </row>
    <row r="5" spans="1:25" x14ac:dyDescent="0.35">
      <c r="B5" s="20" t="s">
        <v>6</v>
      </c>
      <c r="C5" s="6">
        <v>4600</v>
      </c>
      <c r="E5" s="33" t="s">
        <v>24</v>
      </c>
      <c r="F5" s="35" t="s">
        <v>25</v>
      </c>
      <c r="G5" s="32" t="s">
        <v>32</v>
      </c>
      <c r="H5" s="32" t="s">
        <v>33</v>
      </c>
      <c r="I5" s="27"/>
      <c r="J5" s="33" t="s">
        <v>24</v>
      </c>
      <c r="K5" s="35" t="s">
        <v>25</v>
      </c>
      <c r="L5" s="32" t="s">
        <v>32</v>
      </c>
      <c r="M5" s="32" t="s">
        <v>33</v>
      </c>
      <c r="O5" s="3" t="s">
        <v>7</v>
      </c>
      <c r="R5" s="30" t="s">
        <v>21</v>
      </c>
      <c r="S5" s="30" t="s">
        <v>20</v>
      </c>
      <c r="T5" s="30" t="s">
        <v>10</v>
      </c>
      <c r="U5" s="29" t="s">
        <v>37</v>
      </c>
      <c r="V5" s="29"/>
      <c r="W5" s="29" t="s">
        <v>38</v>
      </c>
      <c r="X5" s="29"/>
    </row>
    <row r="6" spans="1:25" x14ac:dyDescent="0.35">
      <c r="B6" s="20" t="s">
        <v>8</v>
      </c>
      <c r="C6" s="23">
        <v>2370</v>
      </c>
      <c r="E6" s="34"/>
      <c r="F6" s="34"/>
      <c r="G6" s="32"/>
      <c r="H6" s="32"/>
      <c r="I6" s="27"/>
      <c r="J6" s="34"/>
      <c r="K6" s="34"/>
      <c r="L6" s="32"/>
      <c r="M6" s="32"/>
      <c r="R6" s="31"/>
      <c r="S6" s="31"/>
      <c r="T6" s="31"/>
      <c r="U6" s="28" t="s">
        <v>32</v>
      </c>
      <c r="V6" s="28" t="s">
        <v>33</v>
      </c>
      <c r="W6" s="28" t="s">
        <v>32</v>
      </c>
      <c r="X6" s="28" t="s">
        <v>33</v>
      </c>
      <c r="Y6" s="27"/>
    </row>
    <row r="7" spans="1:25" x14ac:dyDescent="0.35">
      <c r="B7" s="13" t="s">
        <v>30</v>
      </c>
      <c r="C7" s="24" t="s">
        <v>31</v>
      </c>
      <c r="E7" s="9">
        <v>0</v>
      </c>
      <c r="F7" s="25">
        <f t="shared" ref="F7:F38" si="0">MAX(E7-$C$5,0)</f>
        <v>0</v>
      </c>
      <c r="G7" s="25">
        <f t="shared" ref="G7:G38" si="1">IF(E7 &lt; $C$5, 10000, 0)</f>
        <v>10000</v>
      </c>
      <c r="H7" s="25">
        <f t="shared" ref="H7:H38" si="2">IF(E7 &gt;= $C$5, 10000, 0)</f>
        <v>0</v>
      </c>
      <c r="I7" s="26"/>
      <c r="J7" s="8">
        <v>0</v>
      </c>
      <c r="K7" s="25">
        <f t="shared" ref="K7:K38" si="3">MAX($C$11-J7,0)</f>
        <v>4600</v>
      </c>
      <c r="L7" s="25">
        <f t="shared" ref="L7:L38" si="4">IF(J7 &gt;= $C$11, 10000, 0)</f>
        <v>0</v>
      </c>
      <c r="M7" s="25">
        <f t="shared" ref="M7:M38" si="5">IF(J7 &lt; $C$11, 10000, 0)</f>
        <v>10000</v>
      </c>
      <c r="O7" s="7" t="s">
        <v>11</v>
      </c>
      <c r="P7" s="10">
        <v>3000</v>
      </c>
      <c r="Q7" s="11"/>
      <c r="R7" s="12">
        <v>0</v>
      </c>
      <c r="S7" s="18">
        <v>0</v>
      </c>
      <c r="T7" s="19">
        <f>$P$7</f>
        <v>3000</v>
      </c>
      <c r="U7" s="25">
        <f>IF(T7 &lt; $C$5, 10000, 0)</f>
        <v>10000</v>
      </c>
      <c r="V7" s="25">
        <f>IF(T7 &gt;= $C$5, 10000, 0)</f>
        <v>0</v>
      </c>
      <c r="W7" s="25">
        <f>IF(T7 &gt;= $C$11, 10000, 0)</f>
        <v>0</v>
      </c>
      <c r="X7" s="25">
        <f>IF(T7 &lt; $C$11, 10000, 0)</f>
        <v>10000</v>
      </c>
    </row>
    <row r="8" spans="1:25" x14ac:dyDescent="0.35">
      <c r="B8" s="21"/>
      <c r="C8" s="22"/>
      <c r="E8" s="8">
        <v>100</v>
      </c>
      <c r="F8" s="25">
        <f t="shared" si="0"/>
        <v>0</v>
      </c>
      <c r="G8" s="25">
        <f t="shared" si="1"/>
        <v>10000</v>
      </c>
      <c r="H8" s="25">
        <f t="shared" si="2"/>
        <v>0</v>
      </c>
      <c r="I8" s="26"/>
      <c r="J8" s="8">
        <v>100</v>
      </c>
      <c r="K8" s="25">
        <f t="shared" si="3"/>
        <v>4500</v>
      </c>
      <c r="L8" s="25">
        <f t="shared" si="4"/>
        <v>0</v>
      </c>
      <c r="M8" s="25">
        <f t="shared" si="5"/>
        <v>10000</v>
      </c>
      <c r="R8" s="12">
        <v>1</v>
      </c>
      <c r="S8" s="18">
        <v>-0.94062819160009714</v>
      </c>
      <c r="T8" s="19">
        <f>T7*EXP(($P$11-0.5*$P$12^2)*$P$18 + $P$12*SQRT($P$18)*$S8)</f>
        <v>2783.0281084707131</v>
      </c>
      <c r="U8" s="25">
        <f t="shared" ref="U8:U71" si="6">IF(T8 &lt; $C$5, 10000, 0)</f>
        <v>10000</v>
      </c>
      <c r="V8" s="25">
        <f t="shared" ref="V8:V71" si="7">IF(T8 &gt;= $C$5, 10000, 0)</f>
        <v>0</v>
      </c>
      <c r="W8" s="25">
        <f t="shared" ref="W8:W71" si="8">IF(T8 &gt;= $C$11, 10000, 0)</f>
        <v>0</v>
      </c>
      <c r="X8" s="25">
        <f t="shared" ref="X8:X71" si="9">IF(T8 &lt; $C$11, 10000, 0)</f>
        <v>10000</v>
      </c>
    </row>
    <row r="9" spans="1:25" x14ac:dyDescent="0.35">
      <c r="B9" s="3" t="s">
        <v>28</v>
      </c>
      <c r="E9" s="8">
        <v>200</v>
      </c>
      <c r="F9" s="25">
        <f t="shared" si="0"/>
        <v>0</v>
      </c>
      <c r="G9" s="25">
        <f t="shared" si="1"/>
        <v>10000</v>
      </c>
      <c r="H9" s="25">
        <f t="shared" si="2"/>
        <v>0</v>
      </c>
      <c r="I9" s="26"/>
      <c r="J9" s="8">
        <v>200</v>
      </c>
      <c r="K9" s="25">
        <f t="shared" si="3"/>
        <v>4400</v>
      </c>
      <c r="L9" s="25">
        <f t="shared" si="4"/>
        <v>0</v>
      </c>
      <c r="M9" s="25">
        <f t="shared" si="5"/>
        <v>10000</v>
      </c>
      <c r="O9" s="3" t="s">
        <v>10</v>
      </c>
      <c r="R9" s="12">
        <v>2</v>
      </c>
      <c r="S9" s="18">
        <v>-2.6721675073529867</v>
      </c>
      <c r="T9" s="19">
        <f t="shared" ref="T9:T72" si="10">T8*EXP(($P$11-0.5*$P$12^2)*$P$18 + $P$12*SQRT($P$18)*$S9)</f>
        <v>2222.8971883350205</v>
      </c>
      <c r="U9" s="25">
        <f t="shared" si="6"/>
        <v>10000</v>
      </c>
      <c r="V9" s="25">
        <f t="shared" si="7"/>
        <v>0</v>
      </c>
      <c r="W9" s="25">
        <f t="shared" si="8"/>
        <v>0</v>
      </c>
      <c r="X9" s="25">
        <f t="shared" si="9"/>
        <v>10000</v>
      </c>
    </row>
    <row r="10" spans="1:25" x14ac:dyDescent="0.35">
      <c r="E10" s="8">
        <v>300</v>
      </c>
      <c r="F10" s="25">
        <f t="shared" si="0"/>
        <v>0</v>
      </c>
      <c r="G10" s="25">
        <f t="shared" si="1"/>
        <v>10000</v>
      </c>
      <c r="H10" s="25">
        <f t="shared" si="2"/>
        <v>0</v>
      </c>
      <c r="I10" s="26"/>
      <c r="J10" s="8">
        <v>300</v>
      </c>
      <c r="K10" s="25">
        <f t="shared" si="3"/>
        <v>4300</v>
      </c>
      <c r="L10" s="25">
        <f t="shared" si="4"/>
        <v>0</v>
      </c>
      <c r="M10" s="25">
        <f t="shared" si="5"/>
        <v>10000</v>
      </c>
      <c r="R10" s="12">
        <v>3</v>
      </c>
      <c r="S10" s="18">
        <v>-0.71393363763351969</v>
      </c>
      <c r="T10" s="19">
        <f t="shared" si="10"/>
        <v>2102.9301863693386</v>
      </c>
      <c r="U10" s="25">
        <f t="shared" si="6"/>
        <v>10000</v>
      </c>
      <c r="V10" s="25">
        <f t="shared" si="7"/>
        <v>0</v>
      </c>
      <c r="W10" s="25">
        <f t="shared" si="8"/>
        <v>0</v>
      </c>
      <c r="X10" s="25">
        <f t="shared" si="9"/>
        <v>10000</v>
      </c>
    </row>
    <row r="11" spans="1:25" x14ac:dyDescent="0.35">
      <c r="B11" s="20" t="s">
        <v>6</v>
      </c>
      <c r="C11" s="6">
        <v>4600</v>
      </c>
      <c r="E11" s="8">
        <v>400</v>
      </c>
      <c r="F11" s="25">
        <f t="shared" si="0"/>
        <v>0</v>
      </c>
      <c r="G11" s="25">
        <f t="shared" si="1"/>
        <v>10000</v>
      </c>
      <c r="H11" s="25">
        <f t="shared" si="2"/>
        <v>0</v>
      </c>
      <c r="I11" s="26"/>
      <c r="J11" s="8">
        <v>400</v>
      </c>
      <c r="K11" s="25">
        <f t="shared" si="3"/>
        <v>4200</v>
      </c>
      <c r="L11" s="25">
        <f t="shared" si="4"/>
        <v>0</v>
      </c>
      <c r="M11" s="25">
        <f t="shared" si="5"/>
        <v>10000</v>
      </c>
      <c r="O11" s="13" t="s">
        <v>12</v>
      </c>
      <c r="P11" s="14">
        <v>0.12</v>
      </c>
      <c r="R11" s="12">
        <v>4</v>
      </c>
      <c r="S11" s="18">
        <v>0.79456096573296287</v>
      </c>
      <c r="T11" s="19">
        <f t="shared" si="10"/>
        <v>2266.4844650839677</v>
      </c>
      <c r="U11" s="25">
        <f t="shared" si="6"/>
        <v>10000</v>
      </c>
      <c r="V11" s="25">
        <f t="shared" si="7"/>
        <v>0</v>
      </c>
      <c r="W11" s="25">
        <f t="shared" si="8"/>
        <v>0</v>
      </c>
      <c r="X11" s="25">
        <f t="shared" si="9"/>
        <v>10000</v>
      </c>
    </row>
    <row r="12" spans="1:25" x14ac:dyDescent="0.35">
      <c r="B12" s="20" t="s">
        <v>8</v>
      </c>
      <c r="C12" s="23">
        <v>129.9</v>
      </c>
      <c r="E12" s="8">
        <v>500</v>
      </c>
      <c r="F12" s="25">
        <f t="shared" si="0"/>
        <v>0</v>
      </c>
      <c r="G12" s="25">
        <f t="shared" si="1"/>
        <v>10000</v>
      </c>
      <c r="H12" s="25">
        <f t="shared" si="2"/>
        <v>0</v>
      </c>
      <c r="I12" s="26"/>
      <c r="J12" s="8">
        <v>500</v>
      </c>
      <c r="K12" s="25">
        <f t="shared" si="3"/>
        <v>4100</v>
      </c>
      <c r="L12" s="25">
        <f t="shared" si="4"/>
        <v>0</v>
      </c>
      <c r="M12" s="25">
        <f t="shared" si="5"/>
        <v>10000</v>
      </c>
      <c r="O12" s="7" t="s">
        <v>13</v>
      </c>
      <c r="P12" s="14">
        <v>0.3</v>
      </c>
      <c r="R12" s="12">
        <v>5</v>
      </c>
      <c r="S12" s="18">
        <v>0.29011379979636281</v>
      </c>
      <c r="T12" s="19">
        <f t="shared" si="10"/>
        <v>2338.5456750346975</v>
      </c>
      <c r="U12" s="25">
        <f t="shared" si="6"/>
        <v>10000</v>
      </c>
      <c r="V12" s="25">
        <f t="shared" si="7"/>
        <v>0</v>
      </c>
      <c r="W12" s="25">
        <f t="shared" si="8"/>
        <v>0</v>
      </c>
      <c r="X12" s="25">
        <f t="shared" si="9"/>
        <v>10000</v>
      </c>
    </row>
    <row r="13" spans="1:25" x14ac:dyDescent="0.35">
      <c r="B13" s="13" t="s">
        <v>30</v>
      </c>
      <c r="C13" s="24" t="s">
        <v>31</v>
      </c>
      <c r="E13" s="8">
        <v>600</v>
      </c>
      <c r="F13" s="25">
        <f t="shared" si="0"/>
        <v>0</v>
      </c>
      <c r="G13" s="25">
        <f t="shared" si="1"/>
        <v>10000</v>
      </c>
      <c r="H13" s="25">
        <f t="shared" si="2"/>
        <v>0</v>
      </c>
      <c r="I13" s="26"/>
      <c r="J13" s="8">
        <v>600</v>
      </c>
      <c r="K13" s="25">
        <f t="shared" si="3"/>
        <v>4000</v>
      </c>
      <c r="L13" s="25">
        <f t="shared" si="4"/>
        <v>0</v>
      </c>
      <c r="M13" s="25">
        <f t="shared" si="5"/>
        <v>10000</v>
      </c>
      <c r="R13" s="12">
        <v>6</v>
      </c>
      <c r="S13" s="18">
        <v>1.5745185716803201</v>
      </c>
      <c r="T13" s="19">
        <f t="shared" si="10"/>
        <v>2696.1869929882173</v>
      </c>
      <c r="U13" s="25">
        <f t="shared" si="6"/>
        <v>10000</v>
      </c>
      <c r="V13" s="25">
        <f t="shared" si="7"/>
        <v>0</v>
      </c>
      <c r="W13" s="25">
        <f t="shared" si="8"/>
        <v>0</v>
      </c>
      <c r="X13" s="25">
        <f t="shared" si="9"/>
        <v>10000</v>
      </c>
    </row>
    <row r="14" spans="1:25" x14ac:dyDescent="0.35">
      <c r="E14" s="8">
        <v>700</v>
      </c>
      <c r="F14" s="25">
        <f t="shared" si="0"/>
        <v>0</v>
      </c>
      <c r="G14" s="25">
        <f t="shared" si="1"/>
        <v>10000</v>
      </c>
      <c r="H14" s="25">
        <f t="shared" si="2"/>
        <v>0</v>
      </c>
      <c r="I14" s="26"/>
      <c r="J14" s="8">
        <v>700</v>
      </c>
      <c r="K14" s="25">
        <f t="shared" si="3"/>
        <v>3900</v>
      </c>
      <c r="L14" s="25">
        <f t="shared" si="4"/>
        <v>0</v>
      </c>
      <c r="M14" s="25">
        <f t="shared" si="5"/>
        <v>10000</v>
      </c>
      <c r="O14" s="3" t="s">
        <v>14</v>
      </c>
      <c r="R14" s="12">
        <v>7</v>
      </c>
      <c r="S14" s="18">
        <v>-0.18539156340367458</v>
      </c>
      <c r="T14" s="19">
        <f t="shared" si="10"/>
        <v>2669.8981153580821</v>
      </c>
      <c r="U14" s="25">
        <f t="shared" si="6"/>
        <v>10000</v>
      </c>
      <c r="V14" s="25">
        <f t="shared" si="7"/>
        <v>0</v>
      </c>
      <c r="W14" s="25">
        <f t="shared" si="8"/>
        <v>0</v>
      </c>
      <c r="X14" s="25">
        <f t="shared" si="9"/>
        <v>10000</v>
      </c>
    </row>
    <row r="15" spans="1:25" x14ac:dyDescent="0.35">
      <c r="E15" s="8">
        <v>800</v>
      </c>
      <c r="F15" s="25">
        <f t="shared" si="0"/>
        <v>0</v>
      </c>
      <c r="G15" s="25">
        <f t="shared" si="1"/>
        <v>10000</v>
      </c>
      <c r="H15" s="25">
        <f t="shared" si="2"/>
        <v>0</v>
      </c>
      <c r="I15" s="26"/>
      <c r="J15" s="8">
        <v>800</v>
      </c>
      <c r="K15" s="25">
        <f t="shared" si="3"/>
        <v>3800</v>
      </c>
      <c r="L15" s="25">
        <f t="shared" si="4"/>
        <v>0</v>
      </c>
      <c r="M15" s="25">
        <f t="shared" si="5"/>
        <v>10000</v>
      </c>
      <c r="R15" s="12">
        <v>8</v>
      </c>
      <c r="S15" s="18">
        <v>0.28462729583312552</v>
      </c>
      <c r="T15" s="19">
        <f t="shared" si="10"/>
        <v>2753.4795732648304</v>
      </c>
      <c r="U15" s="25">
        <f t="shared" si="6"/>
        <v>10000</v>
      </c>
      <c r="V15" s="25">
        <f t="shared" si="7"/>
        <v>0</v>
      </c>
      <c r="W15" s="25">
        <f t="shared" si="8"/>
        <v>0</v>
      </c>
      <c r="X15" s="25">
        <f t="shared" si="9"/>
        <v>10000</v>
      </c>
    </row>
    <row r="16" spans="1:25" x14ac:dyDescent="0.35">
      <c r="E16" s="8">
        <v>900</v>
      </c>
      <c r="F16" s="25">
        <f t="shared" si="0"/>
        <v>0</v>
      </c>
      <c r="G16" s="25">
        <f t="shared" si="1"/>
        <v>10000</v>
      </c>
      <c r="H16" s="25">
        <f t="shared" si="2"/>
        <v>0</v>
      </c>
      <c r="I16" s="26"/>
      <c r="J16" s="8">
        <v>900</v>
      </c>
      <c r="K16" s="25">
        <f t="shared" si="3"/>
        <v>3700</v>
      </c>
      <c r="L16" s="25">
        <f t="shared" si="4"/>
        <v>0</v>
      </c>
      <c r="M16" s="25">
        <f t="shared" si="5"/>
        <v>10000</v>
      </c>
      <c r="O16" s="7" t="s">
        <v>15</v>
      </c>
      <c r="P16" s="1">
        <v>10</v>
      </c>
      <c r="R16" s="12">
        <v>9</v>
      </c>
      <c r="S16" s="18">
        <v>0.47157381517848379</v>
      </c>
      <c r="T16" s="19">
        <f t="shared" si="10"/>
        <v>2885.9327004944439</v>
      </c>
      <c r="U16" s="25">
        <f t="shared" si="6"/>
        <v>10000</v>
      </c>
      <c r="V16" s="25">
        <f t="shared" si="7"/>
        <v>0</v>
      </c>
      <c r="W16" s="25">
        <f t="shared" si="8"/>
        <v>0</v>
      </c>
      <c r="X16" s="25">
        <f t="shared" si="9"/>
        <v>10000</v>
      </c>
    </row>
    <row r="17" spans="2:24" x14ac:dyDescent="0.35">
      <c r="E17" s="8">
        <v>1000</v>
      </c>
      <c r="F17" s="25">
        <f t="shared" si="0"/>
        <v>0</v>
      </c>
      <c r="G17" s="25">
        <f t="shared" si="1"/>
        <v>10000</v>
      </c>
      <c r="H17" s="25">
        <f t="shared" si="2"/>
        <v>0</v>
      </c>
      <c r="I17" s="26"/>
      <c r="J17" s="8">
        <v>1000</v>
      </c>
      <c r="K17" s="25">
        <f t="shared" si="3"/>
        <v>3600</v>
      </c>
      <c r="L17" s="25">
        <f t="shared" si="4"/>
        <v>0</v>
      </c>
      <c r="M17" s="25">
        <f t="shared" si="5"/>
        <v>10000</v>
      </c>
      <c r="O17" s="7" t="s">
        <v>16</v>
      </c>
      <c r="P17" s="1">
        <v>120</v>
      </c>
      <c r="R17" s="12">
        <v>10</v>
      </c>
      <c r="S17" s="18">
        <v>-0.1083777373498713</v>
      </c>
      <c r="T17" s="19">
        <f t="shared" si="10"/>
        <v>2876.8793388987015</v>
      </c>
      <c r="U17" s="25">
        <f t="shared" si="6"/>
        <v>10000</v>
      </c>
      <c r="V17" s="25">
        <f t="shared" si="7"/>
        <v>0</v>
      </c>
      <c r="W17" s="25">
        <f t="shared" si="8"/>
        <v>0</v>
      </c>
      <c r="X17" s="25">
        <f t="shared" si="9"/>
        <v>10000</v>
      </c>
    </row>
    <row r="18" spans="2:24" x14ac:dyDescent="0.35">
      <c r="E18" s="8">
        <v>1100</v>
      </c>
      <c r="F18" s="25">
        <f t="shared" si="0"/>
        <v>0</v>
      </c>
      <c r="G18" s="25">
        <f t="shared" si="1"/>
        <v>10000</v>
      </c>
      <c r="H18" s="25">
        <f t="shared" si="2"/>
        <v>0</v>
      </c>
      <c r="I18" s="26"/>
      <c r="J18" s="8">
        <v>1100</v>
      </c>
      <c r="K18" s="25">
        <f t="shared" si="3"/>
        <v>3500</v>
      </c>
      <c r="L18" s="25">
        <f t="shared" si="4"/>
        <v>0</v>
      </c>
      <c r="M18" s="25">
        <f t="shared" si="5"/>
        <v>10000</v>
      </c>
      <c r="O18" s="15" t="s">
        <v>17</v>
      </c>
      <c r="P18" s="1">
        <v>8.3000000000000004E-2</v>
      </c>
      <c r="R18" s="12">
        <v>11</v>
      </c>
      <c r="S18" s="18">
        <v>-0.36027399580382474</v>
      </c>
      <c r="T18" s="19">
        <f t="shared" si="10"/>
        <v>2806.0925508437135</v>
      </c>
      <c r="U18" s="25">
        <f t="shared" si="6"/>
        <v>10000</v>
      </c>
      <c r="V18" s="25">
        <f t="shared" si="7"/>
        <v>0</v>
      </c>
      <c r="W18" s="25">
        <f t="shared" si="8"/>
        <v>0</v>
      </c>
      <c r="X18" s="25">
        <f t="shared" si="9"/>
        <v>10000</v>
      </c>
    </row>
    <row r="19" spans="2:24" x14ac:dyDescent="0.35">
      <c r="E19" s="8">
        <v>1200</v>
      </c>
      <c r="F19" s="25">
        <f t="shared" si="0"/>
        <v>0</v>
      </c>
      <c r="G19" s="25">
        <f t="shared" si="1"/>
        <v>10000</v>
      </c>
      <c r="H19" s="25">
        <f t="shared" si="2"/>
        <v>0</v>
      </c>
      <c r="I19" s="26"/>
      <c r="J19" s="8">
        <v>1200</v>
      </c>
      <c r="K19" s="25">
        <f t="shared" si="3"/>
        <v>3400</v>
      </c>
      <c r="L19" s="25">
        <f t="shared" si="4"/>
        <v>0</v>
      </c>
      <c r="M19" s="25">
        <f t="shared" si="5"/>
        <v>10000</v>
      </c>
      <c r="R19" s="12">
        <v>12</v>
      </c>
      <c r="S19" s="18">
        <v>0.35300404001965258</v>
      </c>
      <c r="T19" s="19">
        <f t="shared" si="10"/>
        <v>2911.0906582158332</v>
      </c>
      <c r="U19" s="25">
        <f t="shared" si="6"/>
        <v>10000</v>
      </c>
      <c r="V19" s="25">
        <f t="shared" si="7"/>
        <v>0</v>
      </c>
      <c r="W19" s="25">
        <f t="shared" si="8"/>
        <v>0</v>
      </c>
      <c r="X19" s="25">
        <f t="shared" si="9"/>
        <v>10000</v>
      </c>
    </row>
    <row r="20" spans="2:24" x14ac:dyDescent="0.35">
      <c r="B20" s="21"/>
      <c r="C20" s="22"/>
      <c r="E20" s="8">
        <v>1300</v>
      </c>
      <c r="F20" s="25">
        <f t="shared" si="0"/>
        <v>0</v>
      </c>
      <c r="G20" s="25">
        <f t="shared" si="1"/>
        <v>10000</v>
      </c>
      <c r="H20" s="25">
        <f t="shared" si="2"/>
        <v>0</v>
      </c>
      <c r="I20" s="26"/>
      <c r="J20" s="8">
        <v>1300</v>
      </c>
      <c r="K20" s="25">
        <f t="shared" si="3"/>
        <v>3300</v>
      </c>
      <c r="L20" s="25">
        <f t="shared" si="4"/>
        <v>0</v>
      </c>
      <c r="M20" s="25">
        <f t="shared" si="5"/>
        <v>10000</v>
      </c>
      <c r="O20" s="3" t="s">
        <v>18</v>
      </c>
      <c r="R20" s="12">
        <v>13</v>
      </c>
      <c r="S20" s="18">
        <v>-0.28675290705569745</v>
      </c>
      <c r="T20" s="19">
        <f t="shared" si="10"/>
        <v>2857.5625157279346</v>
      </c>
      <c r="U20" s="25">
        <f t="shared" si="6"/>
        <v>10000</v>
      </c>
      <c r="V20" s="25">
        <f t="shared" si="7"/>
        <v>0</v>
      </c>
      <c r="W20" s="25">
        <f t="shared" si="8"/>
        <v>0</v>
      </c>
      <c r="X20" s="25">
        <f t="shared" si="9"/>
        <v>10000</v>
      </c>
    </row>
    <row r="21" spans="2:24" x14ac:dyDescent="0.35">
      <c r="E21" s="8">
        <v>1400</v>
      </c>
      <c r="F21" s="25">
        <f t="shared" si="0"/>
        <v>0</v>
      </c>
      <c r="G21" s="25">
        <f t="shared" si="1"/>
        <v>10000</v>
      </c>
      <c r="H21" s="25">
        <f t="shared" si="2"/>
        <v>0</v>
      </c>
      <c r="I21" s="26"/>
      <c r="J21" s="8">
        <v>1400</v>
      </c>
      <c r="K21" s="25">
        <f t="shared" si="3"/>
        <v>3200</v>
      </c>
      <c r="L21" s="25">
        <f t="shared" si="4"/>
        <v>0</v>
      </c>
      <c r="M21" s="25">
        <f t="shared" si="5"/>
        <v>10000</v>
      </c>
      <c r="R21" s="12">
        <v>14</v>
      </c>
      <c r="S21" s="18">
        <v>0.41804038639278407</v>
      </c>
      <c r="T21" s="19">
        <f t="shared" si="10"/>
        <v>2981.1969304501081</v>
      </c>
      <c r="U21" s="25">
        <f t="shared" si="6"/>
        <v>10000</v>
      </c>
      <c r="V21" s="25">
        <f t="shared" si="7"/>
        <v>0</v>
      </c>
      <c r="W21" s="25">
        <f t="shared" si="8"/>
        <v>0</v>
      </c>
      <c r="X21" s="25">
        <f t="shared" si="9"/>
        <v>10000</v>
      </c>
    </row>
    <row r="22" spans="2:24" x14ac:dyDescent="0.35">
      <c r="E22" s="8">
        <v>1500</v>
      </c>
      <c r="F22" s="25">
        <f t="shared" si="0"/>
        <v>0</v>
      </c>
      <c r="G22" s="25">
        <f t="shared" si="1"/>
        <v>10000</v>
      </c>
      <c r="H22" s="25">
        <f t="shared" si="2"/>
        <v>0</v>
      </c>
      <c r="I22" s="26"/>
      <c r="J22" s="8">
        <v>1500</v>
      </c>
      <c r="K22" s="25">
        <f t="shared" si="3"/>
        <v>3100</v>
      </c>
      <c r="L22" s="25">
        <f t="shared" si="4"/>
        <v>0</v>
      </c>
      <c r="M22" s="25">
        <f t="shared" si="5"/>
        <v>10000</v>
      </c>
      <c r="O22" s="7" t="s">
        <v>19</v>
      </c>
      <c r="P22" s="14">
        <v>0.66</v>
      </c>
      <c r="R22" s="12">
        <v>15</v>
      </c>
      <c r="S22" s="18">
        <v>-0.19480136887981467</v>
      </c>
      <c r="T22" s="19">
        <f t="shared" si="10"/>
        <v>2949.7291582379517</v>
      </c>
      <c r="U22" s="25">
        <f t="shared" si="6"/>
        <v>10000</v>
      </c>
      <c r="V22" s="25">
        <f t="shared" si="7"/>
        <v>0</v>
      </c>
      <c r="W22" s="25">
        <f t="shared" si="8"/>
        <v>0</v>
      </c>
      <c r="X22" s="25">
        <f t="shared" si="9"/>
        <v>10000</v>
      </c>
    </row>
    <row r="23" spans="2:24" x14ac:dyDescent="0.35">
      <c r="E23" s="8">
        <v>1600</v>
      </c>
      <c r="F23" s="25">
        <f t="shared" si="0"/>
        <v>0</v>
      </c>
      <c r="G23" s="25">
        <f t="shared" si="1"/>
        <v>10000</v>
      </c>
      <c r="H23" s="25">
        <f t="shared" si="2"/>
        <v>0</v>
      </c>
      <c r="I23" s="26"/>
      <c r="J23" s="8">
        <v>1600</v>
      </c>
      <c r="K23" s="25">
        <f t="shared" si="3"/>
        <v>3000</v>
      </c>
      <c r="L23" s="25">
        <f t="shared" si="4"/>
        <v>0</v>
      </c>
      <c r="M23" s="25">
        <f t="shared" si="5"/>
        <v>10000</v>
      </c>
      <c r="R23" s="12">
        <v>16</v>
      </c>
      <c r="S23" s="18">
        <v>-0.6124286822778956</v>
      </c>
      <c r="T23" s="19">
        <f t="shared" si="10"/>
        <v>2815.1249779093</v>
      </c>
      <c r="U23" s="25">
        <f t="shared" si="6"/>
        <v>10000</v>
      </c>
      <c r="V23" s="25">
        <f t="shared" si="7"/>
        <v>0</v>
      </c>
      <c r="W23" s="25">
        <f t="shared" si="8"/>
        <v>0</v>
      </c>
      <c r="X23" s="25">
        <f t="shared" si="9"/>
        <v>10000</v>
      </c>
    </row>
    <row r="24" spans="2:24" x14ac:dyDescent="0.35">
      <c r="E24" s="8">
        <v>1700</v>
      </c>
      <c r="F24" s="25">
        <f t="shared" si="0"/>
        <v>0</v>
      </c>
      <c r="G24" s="25">
        <f t="shared" si="1"/>
        <v>10000</v>
      </c>
      <c r="H24" s="25">
        <f t="shared" si="2"/>
        <v>0</v>
      </c>
      <c r="I24" s="26"/>
      <c r="J24" s="8">
        <v>1700</v>
      </c>
      <c r="K24" s="25">
        <f t="shared" si="3"/>
        <v>2900</v>
      </c>
      <c r="L24" s="25">
        <f t="shared" si="4"/>
        <v>0</v>
      </c>
      <c r="M24" s="25">
        <f t="shared" si="5"/>
        <v>10000</v>
      </c>
      <c r="R24" s="12">
        <v>17</v>
      </c>
      <c r="S24" s="18">
        <v>0.17122662881679981</v>
      </c>
      <c r="T24" s="19">
        <f t="shared" si="10"/>
        <v>2874.9366284528405</v>
      </c>
      <c r="U24" s="25">
        <f t="shared" si="6"/>
        <v>10000</v>
      </c>
      <c r="V24" s="25">
        <f t="shared" si="7"/>
        <v>0</v>
      </c>
      <c r="W24" s="25">
        <f t="shared" si="8"/>
        <v>0</v>
      </c>
      <c r="X24" s="25">
        <f t="shared" si="9"/>
        <v>10000</v>
      </c>
    </row>
    <row r="25" spans="2:24" x14ac:dyDescent="0.35">
      <c r="E25" s="8">
        <v>1800</v>
      </c>
      <c r="F25" s="25">
        <f t="shared" si="0"/>
        <v>0</v>
      </c>
      <c r="G25" s="25">
        <f t="shared" si="1"/>
        <v>10000</v>
      </c>
      <c r="H25" s="25">
        <f t="shared" si="2"/>
        <v>0</v>
      </c>
      <c r="I25" s="26"/>
      <c r="J25" s="8">
        <v>1800</v>
      </c>
      <c r="K25" s="25">
        <f t="shared" si="3"/>
        <v>2800</v>
      </c>
      <c r="L25" s="25">
        <f t="shared" si="4"/>
        <v>0</v>
      </c>
      <c r="M25" s="25">
        <f t="shared" si="5"/>
        <v>10000</v>
      </c>
      <c r="R25" s="12">
        <v>18</v>
      </c>
      <c r="S25" s="18">
        <v>0.24490611548838603</v>
      </c>
      <c r="T25" s="19">
        <f t="shared" si="10"/>
        <v>2954.7754614470982</v>
      </c>
      <c r="U25" s="25">
        <f t="shared" si="6"/>
        <v>10000</v>
      </c>
      <c r="V25" s="25">
        <f t="shared" si="7"/>
        <v>0</v>
      </c>
      <c r="W25" s="25">
        <f t="shared" si="8"/>
        <v>0</v>
      </c>
      <c r="X25" s="25">
        <f t="shared" si="9"/>
        <v>10000</v>
      </c>
    </row>
    <row r="26" spans="2:24" x14ac:dyDescent="0.35">
      <c r="E26" s="8">
        <v>1900</v>
      </c>
      <c r="F26" s="25">
        <f t="shared" si="0"/>
        <v>0</v>
      </c>
      <c r="G26" s="25">
        <f t="shared" si="1"/>
        <v>10000</v>
      </c>
      <c r="H26" s="25">
        <f t="shared" si="2"/>
        <v>0</v>
      </c>
      <c r="I26" s="26"/>
      <c r="J26" s="8">
        <v>1900</v>
      </c>
      <c r="K26" s="25">
        <f t="shared" si="3"/>
        <v>2700</v>
      </c>
      <c r="L26" s="25">
        <f t="shared" si="4"/>
        <v>0</v>
      </c>
      <c r="M26" s="25">
        <f t="shared" si="5"/>
        <v>10000</v>
      </c>
      <c r="R26" s="12">
        <v>19</v>
      </c>
      <c r="S26" s="18">
        <v>0.88030890186424338</v>
      </c>
      <c r="T26" s="19">
        <f t="shared" si="10"/>
        <v>3208.2705499327899</v>
      </c>
      <c r="U26" s="25">
        <f t="shared" si="6"/>
        <v>10000</v>
      </c>
      <c r="V26" s="25">
        <f t="shared" si="7"/>
        <v>0</v>
      </c>
      <c r="W26" s="25">
        <f t="shared" si="8"/>
        <v>0</v>
      </c>
      <c r="X26" s="25">
        <f t="shared" si="9"/>
        <v>10000</v>
      </c>
    </row>
    <row r="27" spans="2:24" x14ac:dyDescent="0.35">
      <c r="E27" s="8">
        <v>2000</v>
      </c>
      <c r="F27" s="25">
        <f t="shared" si="0"/>
        <v>0</v>
      </c>
      <c r="G27" s="25">
        <f t="shared" si="1"/>
        <v>10000</v>
      </c>
      <c r="H27" s="25">
        <f t="shared" si="2"/>
        <v>0</v>
      </c>
      <c r="I27" s="26"/>
      <c r="J27" s="8">
        <v>2000</v>
      </c>
      <c r="K27" s="25">
        <f t="shared" si="3"/>
        <v>2600</v>
      </c>
      <c r="L27" s="25">
        <f t="shared" si="4"/>
        <v>0</v>
      </c>
      <c r="M27" s="25">
        <f t="shared" si="5"/>
        <v>10000</v>
      </c>
      <c r="Q27" s="16"/>
      <c r="R27" s="12">
        <v>20</v>
      </c>
      <c r="S27" s="18">
        <v>-0.63415426432257105</v>
      </c>
      <c r="T27" s="19">
        <f t="shared" si="10"/>
        <v>3056.1244724224057</v>
      </c>
      <c r="U27" s="25">
        <f t="shared" si="6"/>
        <v>10000</v>
      </c>
      <c r="V27" s="25">
        <f t="shared" si="7"/>
        <v>0</v>
      </c>
      <c r="W27" s="25">
        <f t="shared" si="8"/>
        <v>0</v>
      </c>
      <c r="X27" s="25">
        <f t="shared" si="9"/>
        <v>10000</v>
      </c>
    </row>
    <row r="28" spans="2:24" x14ac:dyDescent="0.35">
      <c r="E28" s="8">
        <v>2100</v>
      </c>
      <c r="F28" s="25">
        <f t="shared" si="0"/>
        <v>0</v>
      </c>
      <c r="G28" s="25">
        <f t="shared" si="1"/>
        <v>10000</v>
      </c>
      <c r="H28" s="25">
        <f t="shared" si="2"/>
        <v>0</v>
      </c>
      <c r="I28" s="26"/>
      <c r="J28" s="8">
        <v>2100</v>
      </c>
      <c r="K28" s="25">
        <f t="shared" si="3"/>
        <v>2500</v>
      </c>
      <c r="L28" s="25">
        <f t="shared" si="4"/>
        <v>0</v>
      </c>
      <c r="M28" s="25">
        <f t="shared" si="5"/>
        <v>10000</v>
      </c>
      <c r="R28" s="12">
        <v>21</v>
      </c>
      <c r="S28" s="18">
        <v>0.90940177295319513</v>
      </c>
      <c r="T28" s="19">
        <f t="shared" si="10"/>
        <v>3326.6687699533959</v>
      </c>
      <c r="U28" s="25">
        <f t="shared" si="6"/>
        <v>10000</v>
      </c>
      <c r="V28" s="25">
        <f t="shared" si="7"/>
        <v>0</v>
      </c>
      <c r="W28" s="25">
        <f t="shared" si="8"/>
        <v>0</v>
      </c>
      <c r="X28" s="25">
        <f t="shared" si="9"/>
        <v>10000</v>
      </c>
    </row>
    <row r="29" spans="2:24" x14ac:dyDescent="0.35">
      <c r="E29" s="8">
        <v>2200</v>
      </c>
      <c r="F29" s="25">
        <f t="shared" si="0"/>
        <v>0</v>
      </c>
      <c r="G29" s="25">
        <f t="shared" si="1"/>
        <v>10000</v>
      </c>
      <c r="H29" s="25">
        <f t="shared" si="2"/>
        <v>0</v>
      </c>
      <c r="I29" s="26"/>
      <c r="J29" s="8">
        <v>2200</v>
      </c>
      <c r="K29" s="25">
        <f t="shared" si="3"/>
        <v>2400</v>
      </c>
      <c r="L29" s="25">
        <f t="shared" si="4"/>
        <v>0</v>
      </c>
      <c r="M29" s="25">
        <f t="shared" si="5"/>
        <v>10000</v>
      </c>
      <c r="R29" s="12">
        <v>22</v>
      </c>
      <c r="S29" s="18">
        <v>1.646396806063505</v>
      </c>
      <c r="T29" s="19">
        <f t="shared" si="10"/>
        <v>3859.3282110949699</v>
      </c>
      <c r="U29" s="25">
        <f t="shared" si="6"/>
        <v>10000</v>
      </c>
      <c r="V29" s="25">
        <f t="shared" si="7"/>
        <v>0</v>
      </c>
      <c r="W29" s="25">
        <f t="shared" si="8"/>
        <v>0</v>
      </c>
      <c r="X29" s="25">
        <f t="shared" si="9"/>
        <v>10000</v>
      </c>
    </row>
    <row r="30" spans="2:24" x14ac:dyDescent="0.35">
      <c r="E30" s="8">
        <v>2300</v>
      </c>
      <c r="F30" s="25">
        <f t="shared" si="0"/>
        <v>0</v>
      </c>
      <c r="G30" s="25">
        <f t="shared" si="1"/>
        <v>10000</v>
      </c>
      <c r="H30" s="25">
        <f t="shared" si="2"/>
        <v>0</v>
      </c>
      <c r="I30" s="26"/>
      <c r="J30" s="8">
        <v>2300</v>
      </c>
      <c r="K30" s="25">
        <f t="shared" si="3"/>
        <v>2300</v>
      </c>
      <c r="L30" s="25">
        <f t="shared" si="4"/>
        <v>0</v>
      </c>
      <c r="M30" s="25">
        <f t="shared" si="5"/>
        <v>10000</v>
      </c>
      <c r="R30" s="12">
        <v>23</v>
      </c>
      <c r="S30" s="18">
        <v>-1.0184683636040093</v>
      </c>
      <c r="T30" s="19">
        <f t="shared" si="10"/>
        <v>3556.2007246956532</v>
      </c>
      <c r="U30" s="25">
        <f t="shared" si="6"/>
        <v>10000</v>
      </c>
      <c r="V30" s="25">
        <f t="shared" si="7"/>
        <v>0</v>
      </c>
      <c r="W30" s="25">
        <f t="shared" si="8"/>
        <v>0</v>
      </c>
      <c r="X30" s="25">
        <f t="shared" si="9"/>
        <v>10000</v>
      </c>
    </row>
    <row r="31" spans="2:24" x14ac:dyDescent="0.35">
      <c r="E31" s="8">
        <v>2400</v>
      </c>
      <c r="F31" s="25">
        <f t="shared" si="0"/>
        <v>0</v>
      </c>
      <c r="G31" s="25">
        <f t="shared" si="1"/>
        <v>10000</v>
      </c>
      <c r="H31" s="25">
        <f t="shared" si="2"/>
        <v>0</v>
      </c>
      <c r="I31" s="26"/>
      <c r="J31" s="8">
        <v>2400</v>
      </c>
      <c r="K31" s="25">
        <f t="shared" si="3"/>
        <v>2200</v>
      </c>
      <c r="L31" s="25">
        <f t="shared" si="4"/>
        <v>0</v>
      </c>
      <c r="M31" s="25">
        <f t="shared" si="5"/>
        <v>10000</v>
      </c>
      <c r="R31" s="12">
        <v>24</v>
      </c>
      <c r="S31" s="18">
        <v>0.64344773597050453</v>
      </c>
      <c r="T31" s="19">
        <f t="shared" si="10"/>
        <v>3783.0494275609908</v>
      </c>
      <c r="U31" s="25">
        <f t="shared" si="6"/>
        <v>10000</v>
      </c>
      <c r="V31" s="25">
        <f t="shared" si="7"/>
        <v>0</v>
      </c>
      <c r="W31" s="25">
        <f t="shared" si="8"/>
        <v>0</v>
      </c>
      <c r="X31" s="25">
        <f t="shared" si="9"/>
        <v>10000</v>
      </c>
    </row>
    <row r="32" spans="2:24" x14ac:dyDescent="0.35">
      <c r="E32" s="8">
        <v>2500</v>
      </c>
      <c r="F32" s="25">
        <f t="shared" si="0"/>
        <v>0</v>
      </c>
      <c r="G32" s="25">
        <f t="shared" si="1"/>
        <v>10000</v>
      </c>
      <c r="H32" s="25">
        <f t="shared" si="2"/>
        <v>0</v>
      </c>
      <c r="I32" s="26"/>
      <c r="J32" s="8">
        <v>2500</v>
      </c>
      <c r="K32" s="25">
        <f t="shared" si="3"/>
        <v>2100</v>
      </c>
      <c r="L32" s="25">
        <f t="shared" si="4"/>
        <v>0</v>
      </c>
      <c r="M32" s="25">
        <f t="shared" si="5"/>
        <v>10000</v>
      </c>
      <c r="R32" s="12">
        <v>25</v>
      </c>
      <c r="S32" s="18">
        <v>0.73979252128235873</v>
      </c>
      <c r="T32" s="19">
        <f t="shared" si="10"/>
        <v>4058.0195488393442</v>
      </c>
      <c r="U32" s="25">
        <f t="shared" si="6"/>
        <v>10000</v>
      </c>
      <c r="V32" s="25">
        <f t="shared" si="7"/>
        <v>0</v>
      </c>
      <c r="W32" s="25">
        <f t="shared" si="8"/>
        <v>0</v>
      </c>
      <c r="X32" s="25">
        <f t="shared" si="9"/>
        <v>10000</v>
      </c>
    </row>
    <row r="33" spans="5:24" x14ac:dyDescent="0.35">
      <c r="E33" s="8">
        <v>2600</v>
      </c>
      <c r="F33" s="25">
        <f t="shared" si="0"/>
        <v>0</v>
      </c>
      <c r="G33" s="25">
        <f t="shared" si="1"/>
        <v>10000</v>
      </c>
      <c r="H33" s="25">
        <f t="shared" si="2"/>
        <v>0</v>
      </c>
      <c r="I33" s="26"/>
      <c r="J33" s="8">
        <v>2600</v>
      </c>
      <c r="K33" s="25">
        <f t="shared" si="3"/>
        <v>2000</v>
      </c>
      <c r="L33" s="25">
        <f t="shared" si="4"/>
        <v>0</v>
      </c>
      <c r="M33" s="25">
        <f t="shared" si="5"/>
        <v>10000</v>
      </c>
      <c r="R33" s="12">
        <v>26</v>
      </c>
      <c r="S33" s="18">
        <v>-0.84266962349117192</v>
      </c>
      <c r="T33" s="19">
        <f t="shared" si="10"/>
        <v>3796.5350794136311</v>
      </c>
      <c r="U33" s="25">
        <f t="shared" si="6"/>
        <v>10000</v>
      </c>
      <c r="V33" s="25">
        <f t="shared" si="7"/>
        <v>0</v>
      </c>
      <c r="W33" s="25">
        <f t="shared" si="8"/>
        <v>0</v>
      </c>
      <c r="X33" s="25">
        <f t="shared" si="9"/>
        <v>10000</v>
      </c>
    </row>
    <row r="34" spans="5:24" x14ac:dyDescent="0.35">
      <c r="E34" s="8">
        <v>2700</v>
      </c>
      <c r="F34" s="25">
        <f t="shared" si="0"/>
        <v>0</v>
      </c>
      <c r="G34" s="25">
        <f t="shared" si="1"/>
        <v>10000</v>
      </c>
      <c r="H34" s="25">
        <f t="shared" si="2"/>
        <v>0</v>
      </c>
      <c r="I34" s="26"/>
      <c r="J34" s="8">
        <v>2700</v>
      </c>
      <c r="K34" s="25">
        <f t="shared" si="3"/>
        <v>1900</v>
      </c>
      <c r="L34" s="25">
        <f t="shared" si="4"/>
        <v>0</v>
      </c>
      <c r="M34" s="25">
        <f t="shared" si="5"/>
        <v>10000</v>
      </c>
      <c r="R34" s="12">
        <v>27</v>
      </c>
      <c r="S34" s="18">
        <v>3.4353296170340983E-2</v>
      </c>
      <c r="T34" s="19">
        <f t="shared" si="10"/>
        <v>3831.6018607333158</v>
      </c>
      <c r="U34" s="25">
        <f t="shared" si="6"/>
        <v>10000</v>
      </c>
      <c r="V34" s="25">
        <f t="shared" si="7"/>
        <v>0</v>
      </c>
      <c r="W34" s="25">
        <f t="shared" si="8"/>
        <v>0</v>
      </c>
      <c r="X34" s="25">
        <f t="shared" si="9"/>
        <v>10000</v>
      </c>
    </row>
    <row r="35" spans="5:24" x14ac:dyDescent="0.35">
      <c r="E35" s="8">
        <v>2800</v>
      </c>
      <c r="F35" s="25">
        <f t="shared" si="0"/>
        <v>0</v>
      </c>
      <c r="G35" s="25">
        <f t="shared" si="1"/>
        <v>10000</v>
      </c>
      <c r="H35" s="25">
        <f t="shared" si="2"/>
        <v>0</v>
      </c>
      <c r="I35" s="26"/>
      <c r="J35" s="8">
        <v>2800</v>
      </c>
      <c r="K35" s="25">
        <f t="shared" si="3"/>
        <v>1800</v>
      </c>
      <c r="L35" s="25">
        <f t="shared" si="4"/>
        <v>0</v>
      </c>
      <c r="M35" s="25">
        <f t="shared" si="5"/>
        <v>10000</v>
      </c>
      <c r="R35" s="12">
        <v>28</v>
      </c>
      <c r="S35" s="18">
        <v>-0.99433848260392077</v>
      </c>
      <c r="T35" s="19">
        <f t="shared" si="10"/>
        <v>3538.0230638534736</v>
      </c>
      <c r="U35" s="25">
        <f t="shared" si="6"/>
        <v>10000</v>
      </c>
      <c r="V35" s="25">
        <f t="shared" si="7"/>
        <v>0</v>
      </c>
      <c r="W35" s="25">
        <f t="shared" si="8"/>
        <v>0</v>
      </c>
      <c r="X35" s="25">
        <f t="shared" si="9"/>
        <v>10000</v>
      </c>
    </row>
    <row r="36" spans="5:24" x14ac:dyDescent="0.35">
      <c r="E36" s="8">
        <v>2900</v>
      </c>
      <c r="F36" s="25">
        <f t="shared" si="0"/>
        <v>0</v>
      </c>
      <c r="G36" s="25">
        <f t="shared" si="1"/>
        <v>10000</v>
      </c>
      <c r="H36" s="25">
        <f t="shared" si="2"/>
        <v>0</v>
      </c>
      <c r="I36" s="26"/>
      <c r="J36" s="8">
        <v>2900</v>
      </c>
      <c r="K36" s="25">
        <f t="shared" si="3"/>
        <v>1700</v>
      </c>
      <c r="L36" s="25">
        <f t="shared" si="4"/>
        <v>0</v>
      </c>
      <c r="M36" s="25">
        <f t="shared" si="5"/>
        <v>10000</v>
      </c>
      <c r="R36" s="12">
        <v>29</v>
      </c>
      <c r="S36" s="18">
        <v>0.2694241729008785</v>
      </c>
      <c r="T36" s="19">
        <f t="shared" si="10"/>
        <v>3643.9899448776919</v>
      </c>
      <c r="U36" s="25">
        <f t="shared" si="6"/>
        <v>10000</v>
      </c>
      <c r="V36" s="25">
        <f t="shared" si="7"/>
        <v>0</v>
      </c>
      <c r="W36" s="25">
        <f t="shared" si="8"/>
        <v>0</v>
      </c>
      <c r="X36" s="25">
        <f t="shared" si="9"/>
        <v>10000</v>
      </c>
    </row>
    <row r="37" spans="5:24" x14ac:dyDescent="0.35">
      <c r="E37" s="8">
        <v>3000</v>
      </c>
      <c r="F37" s="25">
        <f t="shared" si="0"/>
        <v>0</v>
      </c>
      <c r="G37" s="25">
        <f t="shared" si="1"/>
        <v>10000</v>
      </c>
      <c r="H37" s="25">
        <f t="shared" si="2"/>
        <v>0</v>
      </c>
      <c r="I37" s="26"/>
      <c r="J37" s="8">
        <v>3000</v>
      </c>
      <c r="K37" s="25">
        <f t="shared" si="3"/>
        <v>1600</v>
      </c>
      <c r="L37" s="25">
        <f t="shared" si="4"/>
        <v>0</v>
      </c>
      <c r="M37" s="25">
        <f t="shared" si="5"/>
        <v>10000</v>
      </c>
      <c r="R37" s="12">
        <v>30</v>
      </c>
      <c r="S37" s="18">
        <v>1.8446908749310573</v>
      </c>
      <c r="T37" s="19">
        <f t="shared" si="10"/>
        <v>4300.5344515298648</v>
      </c>
      <c r="U37" s="25">
        <f t="shared" si="6"/>
        <v>10000</v>
      </c>
      <c r="V37" s="25">
        <f t="shared" si="7"/>
        <v>0</v>
      </c>
      <c r="W37" s="25">
        <f t="shared" si="8"/>
        <v>0</v>
      </c>
      <c r="X37" s="25">
        <f t="shared" si="9"/>
        <v>10000</v>
      </c>
    </row>
    <row r="38" spans="5:24" x14ac:dyDescent="0.35">
      <c r="E38" s="8">
        <v>3100</v>
      </c>
      <c r="F38" s="25">
        <f t="shared" si="0"/>
        <v>0</v>
      </c>
      <c r="G38" s="25">
        <f t="shared" si="1"/>
        <v>10000</v>
      </c>
      <c r="H38" s="25">
        <f t="shared" si="2"/>
        <v>0</v>
      </c>
      <c r="I38" s="26"/>
      <c r="J38" s="8">
        <v>3100</v>
      </c>
      <c r="K38" s="25">
        <f t="shared" si="3"/>
        <v>1500</v>
      </c>
      <c r="L38" s="25">
        <f t="shared" si="4"/>
        <v>0</v>
      </c>
      <c r="M38" s="25">
        <f t="shared" si="5"/>
        <v>10000</v>
      </c>
      <c r="R38" s="12">
        <v>31</v>
      </c>
      <c r="S38" s="18">
        <v>-0.29838690867953604</v>
      </c>
      <c r="T38" s="19">
        <f t="shared" si="10"/>
        <v>4217.2150761621597</v>
      </c>
      <c r="U38" s="25">
        <f t="shared" si="6"/>
        <v>10000</v>
      </c>
      <c r="V38" s="25">
        <f t="shared" si="7"/>
        <v>0</v>
      </c>
      <c r="W38" s="25">
        <f t="shared" si="8"/>
        <v>0</v>
      </c>
      <c r="X38" s="25">
        <f t="shared" si="9"/>
        <v>10000</v>
      </c>
    </row>
    <row r="39" spans="5:24" x14ac:dyDescent="0.35">
      <c r="E39" s="8">
        <v>3200</v>
      </c>
      <c r="F39" s="25">
        <f t="shared" ref="F39:F70" si="11">MAX(E39-$C$5,0)</f>
        <v>0</v>
      </c>
      <c r="G39" s="25">
        <f t="shared" ref="G39:G70" si="12">IF(E39 &lt; $C$5, 10000, 0)</f>
        <v>10000</v>
      </c>
      <c r="H39" s="25">
        <f t="shared" ref="H39:H70" si="13">IF(E39 &gt;= $C$5, 10000, 0)</f>
        <v>0</v>
      </c>
      <c r="I39" s="26"/>
      <c r="J39" s="8">
        <v>3200</v>
      </c>
      <c r="K39" s="25">
        <f t="shared" ref="K39:K70" si="14">MAX($C$11-J39,0)</f>
        <v>1400</v>
      </c>
      <c r="L39" s="25">
        <f t="shared" ref="L39:L70" si="15">IF(J39 &gt;= $C$11, 10000, 0)</f>
        <v>0</v>
      </c>
      <c r="M39" s="25">
        <f t="shared" ref="M39:M70" si="16">IF(J39 &lt; $C$11, 10000, 0)</f>
        <v>10000</v>
      </c>
      <c r="R39" s="12">
        <v>32</v>
      </c>
      <c r="S39" s="18">
        <v>-0.78286908075528727</v>
      </c>
      <c r="T39" s="19">
        <f t="shared" si="10"/>
        <v>3965.9176156648027</v>
      </c>
      <c r="U39" s="25">
        <f t="shared" si="6"/>
        <v>10000</v>
      </c>
      <c r="V39" s="25">
        <f t="shared" si="7"/>
        <v>0</v>
      </c>
      <c r="W39" s="25">
        <f t="shared" si="8"/>
        <v>0</v>
      </c>
      <c r="X39" s="25">
        <f t="shared" si="9"/>
        <v>10000</v>
      </c>
    </row>
    <row r="40" spans="5:24" x14ac:dyDescent="0.35">
      <c r="E40" s="8">
        <v>3300</v>
      </c>
      <c r="F40" s="25">
        <f t="shared" si="11"/>
        <v>0</v>
      </c>
      <c r="G40" s="25">
        <f t="shared" si="12"/>
        <v>10000</v>
      </c>
      <c r="H40" s="25">
        <f t="shared" si="13"/>
        <v>0</v>
      </c>
      <c r="I40" s="26"/>
      <c r="J40" s="8">
        <v>3300</v>
      </c>
      <c r="K40" s="25">
        <f t="shared" si="14"/>
        <v>1300</v>
      </c>
      <c r="L40" s="25">
        <f t="shared" si="15"/>
        <v>0</v>
      </c>
      <c r="M40" s="25">
        <f t="shared" si="16"/>
        <v>10000</v>
      </c>
      <c r="R40" s="12">
        <v>33</v>
      </c>
      <c r="S40" s="18">
        <v>-0.45937692838302063</v>
      </c>
      <c r="T40" s="19">
        <f t="shared" si="10"/>
        <v>3835.3423257133304</v>
      </c>
      <c r="U40" s="25">
        <f t="shared" si="6"/>
        <v>10000</v>
      </c>
      <c r="V40" s="25">
        <f t="shared" si="7"/>
        <v>0</v>
      </c>
      <c r="W40" s="25">
        <f t="shared" si="8"/>
        <v>0</v>
      </c>
      <c r="X40" s="25">
        <f t="shared" si="9"/>
        <v>10000</v>
      </c>
    </row>
    <row r="41" spans="5:24" x14ac:dyDescent="0.35">
      <c r="E41" s="8">
        <v>3400</v>
      </c>
      <c r="F41" s="25">
        <f t="shared" si="11"/>
        <v>0</v>
      </c>
      <c r="G41" s="25">
        <f t="shared" si="12"/>
        <v>10000</v>
      </c>
      <c r="H41" s="25">
        <f t="shared" si="13"/>
        <v>0</v>
      </c>
      <c r="I41" s="26"/>
      <c r="J41" s="8">
        <v>3400</v>
      </c>
      <c r="K41" s="25">
        <f t="shared" si="14"/>
        <v>1200</v>
      </c>
      <c r="L41" s="25">
        <f t="shared" si="15"/>
        <v>0</v>
      </c>
      <c r="M41" s="25">
        <f t="shared" si="16"/>
        <v>10000</v>
      </c>
      <c r="R41" s="12">
        <v>34</v>
      </c>
      <c r="S41" s="18">
        <v>-1.439833548903735</v>
      </c>
      <c r="T41" s="19">
        <f t="shared" si="10"/>
        <v>3407.7085559866405</v>
      </c>
      <c r="U41" s="25">
        <f t="shared" si="6"/>
        <v>10000</v>
      </c>
      <c r="V41" s="25">
        <f t="shared" si="7"/>
        <v>0</v>
      </c>
      <c r="W41" s="25">
        <f t="shared" si="8"/>
        <v>0</v>
      </c>
      <c r="X41" s="25">
        <f t="shared" si="9"/>
        <v>10000</v>
      </c>
    </row>
    <row r="42" spans="5:24" x14ac:dyDescent="0.35">
      <c r="E42" s="8">
        <v>3500</v>
      </c>
      <c r="F42" s="25">
        <f t="shared" si="11"/>
        <v>0</v>
      </c>
      <c r="G42" s="25">
        <f t="shared" si="12"/>
        <v>10000</v>
      </c>
      <c r="H42" s="25">
        <f t="shared" si="13"/>
        <v>0</v>
      </c>
      <c r="I42" s="26"/>
      <c r="J42" s="8">
        <v>3500</v>
      </c>
      <c r="K42" s="25">
        <f t="shared" si="14"/>
        <v>1100</v>
      </c>
      <c r="L42" s="25">
        <f t="shared" si="15"/>
        <v>0</v>
      </c>
      <c r="M42" s="25">
        <f t="shared" si="16"/>
        <v>10000</v>
      </c>
      <c r="R42" s="12">
        <v>35</v>
      </c>
      <c r="S42" s="18">
        <v>0.14660368563239445</v>
      </c>
      <c r="T42" s="19">
        <f t="shared" si="10"/>
        <v>3472.7122655233288</v>
      </c>
      <c r="U42" s="25">
        <f t="shared" si="6"/>
        <v>10000</v>
      </c>
      <c r="V42" s="25">
        <f t="shared" si="7"/>
        <v>0</v>
      </c>
      <c r="W42" s="25">
        <f t="shared" si="8"/>
        <v>0</v>
      </c>
      <c r="X42" s="25">
        <f t="shared" si="9"/>
        <v>10000</v>
      </c>
    </row>
    <row r="43" spans="5:24" x14ac:dyDescent="0.35">
      <c r="E43" s="8">
        <v>3600</v>
      </c>
      <c r="F43" s="25">
        <f t="shared" si="11"/>
        <v>0</v>
      </c>
      <c r="G43" s="25">
        <f t="shared" si="12"/>
        <v>10000</v>
      </c>
      <c r="H43" s="25">
        <f t="shared" si="13"/>
        <v>0</v>
      </c>
      <c r="I43" s="26"/>
      <c r="J43" s="8">
        <v>3600</v>
      </c>
      <c r="K43" s="25">
        <f t="shared" si="14"/>
        <v>1000</v>
      </c>
      <c r="L43" s="25">
        <f t="shared" si="15"/>
        <v>0</v>
      </c>
      <c r="M43" s="25">
        <f t="shared" si="16"/>
        <v>10000</v>
      </c>
      <c r="R43" s="12">
        <v>36</v>
      </c>
      <c r="S43" s="18">
        <v>0.13308286360693172</v>
      </c>
      <c r="T43" s="19">
        <f t="shared" si="10"/>
        <v>3534.8227678656244</v>
      </c>
      <c r="U43" s="25">
        <f t="shared" si="6"/>
        <v>10000</v>
      </c>
      <c r="V43" s="25">
        <f t="shared" si="7"/>
        <v>0</v>
      </c>
      <c r="W43" s="25">
        <f t="shared" si="8"/>
        <v>0</v>
      </c>
      <c r="X43" s="25">
        <f t="shared" si="9"/>
        <v>10000</v>
      </c>
    </row>
    <row r="44" spans="5:24" x14ac:dyDescent="0.35">
      <c r="E44" s="8">
        <v>3700</v>
      </c>
      <c r="F44" s="25">
        <f t="shared" si="11"/>
        <v>0</v>
      </c>
      <c r="G44" s="25">
        <f t="shared" si="12"/>
        <v>10000</v>
      </c>
      <c r="H44" s="25">
        <f t="shared" si="13"/>
        <v>0</v>
      </c>
      <c r="I44" s="26"/>
      <c r="J44" s="8">
        <v>3700</v>
      </c>
      <c r="K44" s="25">
        <f t="shared" si="14"/>
        <v>900</v>
      </c>
      <c r="L44" s="25">
        <f t="shared" si="15"/>
        <v>0</v>
      </c>
      <c r="M44" s="25">
        <f t="shared" si="16"/>
        <v>10000</v>
      </c>
      <c r="R44" s="12">
        <v>37</v>
      </c>
      <c r="S44" s="18">
        <v>2.6720686414280501</v>
      </c>
      <c r="T44" s="19">
        <f t="shared" si="10"/>
        <v>4480.9398595738367</v>
      </c>
      <c r="U44" s="25">
        <f t="shared" si="6"/>
        <v>10000</v>
      </c>
      <c r="V44" s="25">
        <f t="shared" si="7"/>
        <v>0</v>
      </c>
      <c r="W44" s="25">
        <f t="shared" si="8"/>
        <v>0</v>
      </c>
      <c r="X44" s="25">
        <f t="shared" si="9"/>
        <v>10000</v>
      </c>
    </row>
    <row r="45" spans="5:24" x14ac:dyDescent="0.35">
      <c r="E45" s="8">
        <v>3800</v>
      </c>
      <c r="F45" s="25">
        <f t="shared" si="11"/>
        <v>0</v>
      </c>
      <c r="G45" s="25">
        <f t="shared" si="12"/>
        <v>10000</v>
      </c>
      <c r="H45" s="25">
        <f t="shared" si="13"/>
        <v>0</v>
      </c>
      <c r="I45" s="26"/>
      <c r="J45" s="8">
        <v>3800</v>
      </c>
      <c r="K45" s="25">
        <f t="shared" si="14"/>
        <v>800</v>
      </c>
      <c r="L45" s="25">
        <f t="shared" si="15"/>
        <v>0</v>
      </c>
      <c r="M45" s="25">
        <f t="shared" si="16"/>
        <v>10000</v>
      </c>
      <c r="R45" s="12">
        <v>38</v>
      </c>
      <c r="S45" s="18">
        <v>6.0984750058881403</v>
      </c>
      <c r="T45" s="19">
        <f t="shared" si="10"/>
        <v>7638.0619321178374</v>
      </c>
      <c r="U45" s="25">
        <f t="shared" si="6"/>
        <v>0</v>
      </c>
      <c r="V45" s="25">
        <f t="shared" si="7"/>
        <v>10000</v>
      </c>
      <c r="W45" s="25">
        <f t="shared" si="8"/>
        <v>10000</v>
      </c>
      <c r="X45" s="25">
        <f t="shared" si="9"/>
        <v>0</v>
      </c>
    </row>
    <row r="46" spans="5:24" x14ac:dyDescent="0.35">
      <c r="E46" s="8">
        <v>3900</v>
      </c>
      <c r="F46" s="25">
        <f t="shared" si="11"/>
        <v>0</v>
      </c>
      <c r="G46" s="25">
        <f t="shared" si="12"/>
        <v>10000</v>
      </c>
      <c r="H46" s="25">
        <f t="shared" si="13"/>
        <v>0</v>
      </c>
      <c r="I46" s="26"/>
      <c r="J46" s="8">
        <v>3900</v>
      </c>
      <c r="K46" s="25">
        <f t="shared" si="14"/>
        <v>700</v>
      </c>
      <c r="L46" s="25">
        <f t="shared" si="15"/>
        <v>0</v>
      </c>
      <c r="M46" s="25">
        <f t="shared" si="16"/>
        <v>10000</v>
      </c>
      <c r="R46" s="12">
        <v>39</v>
      </c>
      <c r="S46" s="18">
        <v>-0.65813866341036242</v>
      </c>
      <c r="T46" s="19">
        <f t="shared" si="10"/>
        <v>7260.7746496659865</v>
      </c>
      <c r="U46" s="25">
        <f t="shared" si="6"/>
        <v>0</v>
      </c>
      <c r="V46" s="25">
        <f t="shared" si="7"/>
        <v>10000</v>
      </c>
      <c r="W46" s="25">
        <f t="shared" si="8"/>
        <v>10000</v>
      </c>
      <c r="X46" s="25">
        <f t="shared" si="9"/>
        <v>0</v>
      </c>
    </row>
    <row r="47" spans="5:24" x14ac:dyDescent="0.35">
      <c r="E47" s="8">
        <v>4000</v>
      </c>
      <c r="F47" s="25">
        <f t="shared" si="11"/>
        <v>0</v>
      </c>
      <c r="G47" s="25">
        <f t="shared" si="12"/>
        <v>10000</v>
      </c>
      <c r="H47" s="25">
        <f t="shared" si="13"/>
        <v>0</v>
      </c>
      <c r="I47" s="26"/>
      <c r="J47" s="8">
        <v>4000</v>
      </c>
      <c r="K47" s="25">
        <f t="shared" si="14"/>
        <v>600</v>
      </c>
      <c r="L47" s="25">
        <f t="shared" si="15"/>
        <v>0</v>
      </c>
      <c r="M47" s="25">
        <f t="shared" si="16"/>
        <v>10000</v>
      </c>
      <c r="R47" s="12">
        <v>40</v>
      </c>
      <c r="S47" s="18">
        <v>-1.359439438822011</v>
      </c>
      <c r="T47" s="19">
        <f t="shared" si="10"/>
        <v>6496.1930003273374</v>
      </c>
      <c r="U47" s="25">
        <f t="shared" si="6"/>
        <v>0</v>
      </c>
      <c r="V47" s="25">
        <f t="shared" si="7"/>
        <v>10000</v>
      </c>
      <c r="W47" s="25">
        <f t="shared" si="8"/>
        <v>10000</v>
      </c>
      <c r="X47" s="25">
        <f t="shared" si="9"/>
        <v>0</v>
      </c>
    </row>
    <row r="48" spans="5:24" x14ac:dyDescent="0.35">
      <c r="E48" s="8">
        <v>4100</v>
      </c>
      <c r="F48" s="25">
        <f t="shared" si="11"/>
        <v>0</v>
      </c>
      <c r="G48" s="25">
        <f t="shared" si="12"/>
        <v>10000</v>
      </c>
      <c r="H48" s="25">
        <f t="shared" si="13"/>
        <v>0</v>
      </c>
      <c r="I48" s="26"/>
      <c r="J48" s="8">
        <v>4100</v>
      </c>
      <c r="K48" s="25">
        <f t="shared" si="14"/>
        <v>500</v>
      </c>
      <c r="L48" s="25">
        <f t="shared" si="15"/>
        <v>0</v>
      </c>
      <c r="M48" s="25">
        <f t="shared" si="16"/>
        <v>10000</v>
      </c>
      <c r="R48" s="12">
        <v>41</v>
      </c>
      <c r="S48" s="18">
        <v>0.33935709662880592</v>
      </c>
      <c r="T48" s="19">
        <f t="shared" si="10"/>
        <v>6731.3227014665108</v>
      </c>
      <c r="U48" s="25">
        <f t="shared" si="6"/>
        <v>0</v>
      </c>
      <c r="V48" s="25">
        <f t="shared" si="7"/>
        <v>10000</v>
      </c>
      <c r="W48" s="25">
        <f t="shared" si="8"/>
        <v>10000</v>
      </c>
      <c r="X48" s="25">
        <f t="shared" si="9"/>
        <v>0</v>
      </c>
    </row>
    <row r="49" spans="5:24" x14ac:dyDescent="0.35">
      <c r="E49" s="8">
        <v>4200</v>
      </c>
      <c r="F49" s="25">
        <f t="shared" si="11"/>
        <v>0</v>
      </c>
      <c r="G49" s="25">
        <f t="shared" si="12"/>
        <v>10000</v>
      </c>
      <c r="H49" s="25">
        <f t="shared" si="13"/>
        <v>0</v>
      </c>
      <c r="I49" s="26"/>
      <c r="J49" s="8">
        <v>4200</v>
      </c>
      <c r="K49" s="25">
        <f t="shared" si="14"/>
        <v>400</v>
      </c>
      <c r="L49" s="25">
        <f t="shared" si="15"/>
        <v>0</v>
      </c>
      <c r="M49" s="25">
        <f t="shared" si="16"/>
        <v>10000</v>
      </c>
      <c r="R49" s="12">
        <v>42</v>
      </c>
      <c r="S49" s="18">
        <v>-0.78168248041956856</v>
      </c>
      <c r="T49" s="19">
        <f t="shared" si="10"/>
        <v>6330.8626147251807</v>
      </c>
      <c r="U49" s="25">
        <f t="shared" si="6"/>
        <v>0</v>
      </c>
      <c r="V49" s="25">
        <f t="shared" si="7"/>
        <v>10000</v>
      </c>
      <c r="W49" s="25">
        <f t="shared" si="8"/>
        <v>10000</v>
      </c>
      <c r="X49" s="25">
        <f t="shared" si="9"/>
        <v>0</v>
      </c>
    </row>
    <row r="50" spans="5:24" x14ac:dyDescent="0.35">
      <c r="E50" s="8">
        <v>4300</v>
      </c>
      <c r="F50" s="25">
        <f t="shared" si="11"/>
        <v>0</v>
      </c>
      <c r="G50" s="25">
        <f t="shared" si="12"/>
        <v>10000</v>
      </c>
      <c r="H50" s="25">
        <f t="shared" si="13"/>
        <v>0</v>
      </c>
      <c r="I50" s="26"/>
      <c r="J50" s="8">
        <v>4300</v>
      </c>
      <c r="K50" s="25">
        <f t="shared" si="14"/>
        <v>300</v>
      </c>
      <c r="L50" s="25">
        <f t="shared" si="15"/>
        <v>0</v>
      </c>
      <c r="M50" s="25">
        <f t="shared" si="16"/>
        <v>10000</v>
      </c>
      <c r="R50" s="12">
        <v>43</v>
      </c>
      <c r="S50" s="18">
        <v>-1.0649848240721678</v>
      </c>
      <c r="T50" s="19">
        <f t="shared" si="10"/>
        <v>5810.2044251924372</v>
      </c>
      <c r="U50" s="25">
        <f t="shared" si="6"/>
        <v>0</v>
      </c>
      <c r="V50" s="25">
        <f t="shared" si="7"/>
        <v>10000</v>
      </c>
      <c r="W50" s="25">
        <f t="shared" si="8"/>
        <v>10000</v>
      </c>
      <c r="X50" s="25">
        <f t="shared" si="9"/>
        <v>0</v>
      </c>
    </row>
    <row r="51" spans="5:24" x14ac:dyDescent="0.35">
      <c r="E51" s="8">
        <v>4400</v>
      </c>
      <c r="F51" s="25">
        <f t="shared" si="11"/>
        <v>0</v>
      </c>
      <c r="G51" s="25">
        <f t="shared" si="12"/>
        <v>10000</v>
      </c>
      <c r="H51" s="25">
        <f t="shared" si="13"/>
        <v>0</v>
      </c>
      <c r="I51" s="26"/>
      <c r="J51" s="8">
        <v>4400</v>
      </c>
      <c r="K51" s="25">
        <f t="shared" si="14"/>
        <v>200</v>
      </c>
      <c r="L51" s="25">
        <f t="shared" si="15"/>
        <v>0</v>
      </c>
      <c r="M51" s="25">
        <f t="shared" si="16"/>
        <v>10000</v>
      </c>
      <c r="R51" s="12">
        <v>44</v>
      </c>
      <c r="S51" s="18">
        <v>-1.3586449494949007</v>
      </c>
      <c r="T51" s="19">
        <f t="shared" si="10"/>
        <v>5198.7292005417148</v>
      </c>
      <c r="U51" s="25">
        <f t="shared" si="6"/>
        <v>0</v>
      </c>
      <c r="V51" s="25">
        <f t="shared" si="7"/>
        <v>10000</v>
      </c>
      <c r="W51" s="25">
        <f t="shared" si="8"/>
        <v>10000</v>
      </c>
      <c r="X51" s="25">
        <f t="shared" si="9"/>
        <v>0</v>
      </c>
    </row>
    <row r="52" spans="5:24" x14ac:dyDescent="0.35">
      <c r="E52" s="8">
        <v>4500</v>
      </c>
      <c r="F52" s="25">
        <f t="shared" si="11"/>
        <v>0</v>
      </c>
      <c r="G52" s="25">
        <f t="shared" si="12"/>
        <v>10000</v>
      </c>
      <c r="H52" s="25">
        <f t="shared" si="13"/>
        <v>0</v>
      </c>
      <c r="I52" s="26"/>
      <c r="J52" s="8">
        <v>4500</v>
      </c>
      <c r="K52" s="25">
        <f t="shared" si="14"/>
        <v>100</v>
      </c>
      <c r="L52" s="25">
        <f t="shared" si="15"/>
        <v>0</v>
      </c>
      <c r="M52" s="25">
        <f t="shared" si="16"/>
        <v>10000</v>
      </c>
      <c r="R52" s="12">
        <v>45</v>
      </c>
      <c r="S52" s="18">
        <v>0.32521980320130489</v>
      </c>
      <c r="T52" s="19">
        <f t="shared" si="10"/>
        <v>5380.3191080738861</v>
      </c>
      <c r="U52" s="25">
        <f t="shared" si="6"/>
        <v>0</v>
      </c>
      <c r="V52" s="25">
        <f t="shared" si="7"/>
        <v>10000</v>
      </c>
      <c r="W52" s="25">
        <f t="shared" si="8"/>
        <v>10000</v>
      </c>
      <c r="X52" s="25">
        <f t="shared" si="9"/>
        <v>0</v>
      </c>
    </row>
    <row r="53" spans="5:24" x14ac:dyDescent="0.35">
      <c r="E53" s="8">
        <v>4600</v>
      </c>
      <c r="F53" s="25">
        <f t="shared" si="11"/>
        <v>0</v>
      </c>
      <c r="G53" s="25">
        <f t="shared" si="12"/>
        <v>0</v>
      </c>
      <c r="H53" s="25">
        <f t="shared" si="13"/>
        <v>10000</v>
      </c>
      <c r="I53" s="26"/>
      <c r="J53" s="8">
        <v>4600</v>
      </c>
      <c r="K53" s="25">
        <f t="shared" si="14"/>
        <v>0</v>
      </c>
      <c r="L53" s="25">
        <f t="shared" si="15"/>
        <v>10000</v>
      </c>
      <c r="M53" s="25">
        <f t="shared" si="16"/>
        <v>0</v>
      </c>
      <c r="R53" s="12">
        <v>46</v>
      </c>
      <c r="S53" s="18">
        <v>-0.74639485594110833</v>
      </c>
      <c r="T53" s="19">
        <f t="shared" si="10"/>
        <v>5075.6896354430773</v>
      </c>
      <c r="U53" s="25">
        <f t="shared" si="6"/>
        <v>0</v>
      </c>
      <c r="V53" s="25">
        <f t="shared" si="7"/>
        <v>10000</v>
      </c>
      <c r="W53" s="25">
        <f t="shared" si="8"/>
        <v>10000</v>
      </c>
      <c r="X53" s="25">
        <f t="shared" si="9"/>
        <v>0</v>
      </c>
    </row>
    <row r="54" spans="5:24" x14ac:dyDescent="0.35">
      <c r="E54" s="8">
        <v>4700</v>
      </c>
      <c r="F54" s="25">
        <f t="shared" si="11"/>
        <v>100</v>
      </c>
      <c r="G54" s="25">
        <f t="shared" si="12"/>
        <v>0</v>
      </c>
      <c r="H54" s="25">
        <f t="shared" si="13"/>
        <v>10000</v>
      </c>
      <c r="I54" s="26"/>
      <c r="J54" s="8">
        <v>4700</v>
      </c>
      <c r="K54" s="25">
        <f t="shared" si="14"/>
        <v>0</v>
      </c>
      <c r="L54" s="25">
        <f t="shared" si="15"/>
        <v>10000</v>
      </c>
      <c r="M54" s="25">
        <f t="shared" si="16"/>
        <v>0</v>
      </c>
      <c r="R54" s="12">
        <v>47</v>
      </c>
      <c r="S54" s="18">
        <v>0.38155165410569175</v>
      </c>
      <c r="T54" s="19">
        <f t="shared" si="10"/>
        <v>5278.6194413087042</v>
      </c>
      <c r="U54" s="25">
        <f t="shared" si="6"/>
        <v>0</v>
      </c>
      <c r="V54" s="25">
        <f t="shared" si="7"/>
        <v>10000</v>
      </c>
      <c r="W54" s="25">
        <f t="shared" si="8"/>
        <v>10000</v>
      </c>
      <c r="X54" s="25">
        <f t="shared" si="9"/>
        <v>0</v>
      </c>
    </row>
    <row r="55" spans="5:24" x14ac:dyDescent="0.35">
      <c r="E55" s="8">
        <v>4800</v>
      </c>
      <c r="F55" s="25">
        <f t="shared" si="11"/>
        <v>200</v>
      </c>
      <c r="G55" s="25">
        <f t="shared" si="12"/>
        <v>0</v>
      </c>
      <c r="H55" s="25">
        <f t="shared" si="13"/>
        <v>10000</v>
      </c>
      <c r="I55" s="26"/>
      <c r="J55" s="8">
        <v>4800</v>
      </c>
      <c r="K55" s="25">
        <f t="shared" si="14"/>
        <v>0</v>
      </c>
      <c r="L55" s="25">
        <f t="shared" si="15"/>
        <v>10000</v>
      </c>
      <c r="M55" s="25">
        <f t="shared" si="16"/>
        <v>0</v>
      </c>
      <c r="R55" s="12">
        <v>48</v>
      </c>
      <c r="S55" s="18">
        <v>-0.57668442495881223</v>
      </c>
      <c r="T55" s="19">
        <f t="shared" si="10"/>
        <v>5053.3290435254812</v>
      </c>
      <c r="U55" s="25">
        <f t="shared" si="6"/>
        <v>0</v>
      </c>
      <c r="V55" s="25">
        <f t="shared" si="7"/>
        <v>10000</v>
      </c>
      <c r="W55" s="25">
        <f t="shared" si="8"/>
        <v>10000</v>
      </c>
      <c r="X55" s="25">
        <f t="shared" si="9"/>
        <v>0</v>
      </c>
    </row>
    <row r="56" spans="5:24" x14ac:dyDescent="0.35">
      <c r="E56" s="8">
        <v>4900</v>
      </c>
      <c r="F56" s="25">
        <f t="shared" si="11"/>
        <v>300</v>
      </c>
      <c r="G56" s="25">
        <f t="shared" si="12"/>
        <v>0</v>
      </c>
      <c r="H56" s="25">
        <f t="shared" si="13"/>
        <v>10000</v>
      </c>
      <c r="I56" s="26"/>
      <c r="J56" s="8">
        <v>4900</v>
      </c>
      <c r="K56" s="25">
        <f t="shared" si="14"/>
        <v>0</v>
      </c>
      <c r="L56" s="25">
        <f t="shared" si="15"/>
        <v>10000</v>
      </c>
      <c r="M56" s="25">
        <f t="shared" si="16"/>
        <v>0</v>
      </c>
      <c r="R56" s="12">
        <v>49</v>
      </c>
      <c r="S56" s="18">
        <v>0.75311802886525026</v>
      </c>
      <c r="T56" s="19">
        <f t="shared" si="10"/>
        <v>5426.8757637596264</v>
      </c>
      <c r="U56" s="25">
        <f t="shared" si="6"/>
        <v>0</v>
      </c>
      <c r="V56" s="25">
        <f t="shared" si="7"/>
        <v>10000</v>
      </c>
      <c r="W56" s="25">
        <f t="shared" si="8"/>
        <v>10000</v>
      </c>
      <c r="X56" s="25">
        <f t="shared" si="9"/>
        <v>0</v>
      </c>
    </row>
    <row r="57" spans="5:24" x14ac:dyDescent="0.35">
      <c r="E57" s="8">
        <v>5000</v>
      </c>
      <c r="F57" s="25">
        <f t="shared" si="11"/>
        <v>400</v>
      </c>
      <c r="G57" s="25">
        <f t="shared" si="12"/>
        <v>0</v>
      </c>
      <c r="H57" s="25">
        <f t="shared" si="13"/>
        <v>10000</v>
      </c>
      <c r="I57" s="26"/>
      <c r="J57" s="8">
        <v>5000</v>
      </c>
      <c r="K57" s="25">
        <f t="shared" si="14"/>
        <v>0</v>
      </c>
      <c r="L57" s="25">
        <f t="shared" si="15"/>
        <v>10000</v>
      </c>
      <c r="M57" s="25">
        <f t="shared" si="16"/>
        <v>0</v>
      </c>
      <c r="R57" s="12">
        <v>50</v>
      </c>
      <c r="S57" s="18">
        <v>-0.52794154487543998</v>
      </c>
      <c r="T57" s="19">
        <f t="shared" si="10"/>
        <v>5217.190597994253</v>
      </c>
      <c r="U57" s="25">
        <f t="shared" si="6"/>
        <v>0</v>
      </c>
      <c r="V57" s="25">
        <f t="shared" si="7"/>
        <v>10000</v>
      </c>
      <c r="W57" s="25">
        <f t="shared" si="8"/>
        <v>10000</v>
      </c>
      <c r="X57" s="25">
        <f t="shared" si="9"/>
        <v>0</v>
      </c>
    </row>
    <row r="58" spans="5:24" x14ac:dyDescent="0.35">
      <c r="E58" s="8">
        <v>5100</v>
      </c>
      <c r="F58" s="25">
        <f t="shared" si="11"/>
        <v>500</v>
      </c>
      <c r="G58" s="25">
        <f t="shared" si="12"/>
        <v>0</v>
      </c>
      <c r="H58" s="25">
        <f t="shared" si="13"/>
        <v>10000</v>
      </c>
      <c r="I58" s="26"/>
      <c r="J58" s="8">
        <v>5100</v>
      </c>
      <c r="K58" s="25">
        <f t="shared" si="14"/>
        <v>0</v>
      </c>
      <c r="L58" s="25">
        <f t="shared" si="15"/>
        <v>10000</v>
      </c>
      <c r="M58" s="25">
        <f t="shared" si="16"/>
        <v>0</v>
      </c>
      <c r="R58" s="12">
        <v>51</v>
      </c>
      <c r="S58" s="18">
        <v>-1.5468910129538835</v>
      </c>
      <c r="T58" s="19">
        <f t="shared" si="10"/>
        <v>4592.7894547729738</v>
      </c>
      <c r="U58" s="25">
        <f t="shared" si="6"/>
        <v>10000</v>
      </c>
      <c r="V58" s="25">
        <f t="shared" si="7"/>
        <v>0</v>
      </c>
      <c r="W58" s="25">
        <f t="shared" si="8"/>
        <v>0</v>
      </c>
      <c r="X58" s="25">
        <f t="shared" si="9"/>
        <v>10000</v>
      </c>
    </row>
    <row r="59" spans="5:24" x14ac:dyDescent="0.35">
      <c r="E59" s="8">
        <v>5200</v>
      </c>
      <c r="F59" s="25">
        <f t="shared" si="11"/>
        <v>600</v>
      </c>
      <c r="G59" s="25">
        <f t="shared" si="12"/>
        <v>0</v>
      </c>
      <c r="H59" s="25">
        <f t="shared" si="13"/>
        <v>10000</v>
      </c>
      <c r="I59" s="26"/>
      <c r="J59" s="8">
        <v>5200</v>
      </c>
      <c r="K59" s="25">
        <f t="shared" si="14"/>
        <v>0</v>
      </c>
      <c r="L59" s="25">
        <f t="shared" si="15"/>
        <v>10000</v>
      </c>
      <c r="M59" s="25">
        <f t="shared" si="16"/>
        <v>0</v>
      </c>
      <c r="R59" s="12">
        <v>52</v>
      </c>
      <c r="S59" s="18">
        <v>-0.41121387809066978</v>
      </c>
      <c r="T59" s="19">
        <f t="shared" si="10"/>
        <v>4460.1022556850112</v>
      </c>
      <c r="U59" s="25">
        <f t="shared" si="6"/>
        <v>10000</v>
      </c>
      <c r="V59" s="25">
        <f t="shared" si="7"/>
        <v>0</v>
      </c>
      <c r="W59" s="25">
        <f t="shared" si="8"/>
        <v>0</v>
      </c>
      <c r="X59" s="25">
        <f t="shared" si="9"/>
        <v>10000</v>
      </c>
    </row>
    <row r="60" spans="5:24" x14ac:dyDescent="0.35">
      <c r="E60" s="8">
        <v>5300</v>
      </c>
      <c r="F60" s="25">
        <f t="shared" si="11"/>
        <v>700</v>
      </c>
      <c r="G60" s="25">
        <f t="shared" si="12"/>
        <v>0</v>
      </c>
      <c r="H60" s="25">
        <f t="shared" si="13"/>
        <v>10000</v>
      </c>
      <c r="I60" s="26"/>
      <c r="J60" s="8">
        <v>5300</v>
      </c>
      <c r="K60" s="25">
        <f t="shared" si="14"/>
        <v>0</v>
      </c>
      <c r="L60" s="25">
        <f t="shared" si="15"/>
        <v>10000</v>
      </c>
      <c r="M60" s="25">
        <f t="shared" si="16"/>
        <v>0</v>
      </c>
      <c r="R60" s="12">
        <v>53</v>
      </c>
      <c r="S60" s="18">
        <v>-1.4333319711197219</v>
      </c>
      <c r="T60" s="19">
        <f t="shared" si="10"/>
        <v>3965.0363084615233</v>
      </c>
      <c r="U60" s="25">
        <f t="shared" si="6"/>
        <v>10000</v>
      </c>
      <c r="V60" s="25">
        <f t="shared" si="7"/>
        <v>0</v>
      </c>
      <c r="W60" s="25">
        <f t="shared" si="8"/>
        <v>0</v>
      </c>
      <c r="X60" s="25">
        <f t="shared" si="9"/>
        <v>10000</v>
      </c>
    </row>
    <row r="61" spans="5:24" x14ac:dyDescent="0.35">
      <c r="E61" s="8">
        <v>5400</v>
      </c>
      <c r="F61" s="25">
        <f t="shared" si="11"/>
        <v>800</v>
      </c>
      <c r="G61" s="25">
        <f t="shared" si="12"/>
        <v>0</v>
      </c>
      <c r="H61" s="25">
        <f t="shared" si="13"/>
        <v>10000</v>
      </c>
      <c r="I61" s="26"/>
      <c r="J61" s="8">
        <v>5400</v>
      </c>
      <c r="K61" s="25">
        <f t="shared" si="14"/>
        <v>0</v>
      </c>
      <c r="L61" s="25">
        <f t="shared" si="15"/>
        <v>10000</v>
      </c>
      <c r="M61" s="25">
        <f t="shared" si="16"/>
        <v>0</v>
      </c>
      <c r="R61" s="12">
        <v>54</v>
      </c>
      <c r="S61" s="18">
        <v>-1.0951317472571718</v>
      </c>
      <c r="T61" s="19">
        <f t="shared" si="10"/>
        <v>3629.4774812989035</v>
      </c>
      <c r="U61" s="25">
        <f t="shared" si="6"/>
        <v>10000</v>
      </c>
      <c r="V61" s="25">
        <f t="shared" si="7"/>
        <v>0</v>
      </c>
      <c r="W61" s="25">
        <f t="shared" si="8"/>
        <v>0</v>
      </c>
      <c r="X61" s="25">
        <f t="shared" si="9"/>
        <v>10000</v>
      </c>
    </row>
    <row r="62" spans="5:24" x14ac:dyDescent="0.35">
      <c r="E62" s="8">
        <v>5500</v>
      </c>
      <c r="F62" s="25">
        <f t="shared" si="11"/>
        <v>900</v>
      </c>
      <c r="G62" s="25">
        <f t="shared" si="12"/>
        <v>0</v>
      </c>
      <c r="H62" s="25">
        <f t="shared" si="13"/>
        <v>10000</v>
      </c>
      <c r="I62" s="26"/>
      <c r="J62" s="8">
        <v>5500</v>
      </c>
      <c r="K62" s="25">
        <f t="shared" si="14"/>
        <v>0</v>
      </c>
      <c r="L62" s="25">
        <f t="shared" si="15"/>
        <v>10000</v>
      </c>
      <c r="M62" s="25">
        <f t="shared" si="16"/>
        <v>0</v>
      </c>
      <c r="R62" s="12">
        <v>55</v>
      </c>
      <c r="S62" s="18">
        <v>0.83837547834894055</v>
      </c>
      <c r="T62" s="19">
        <f t="shared" si="10"/>
        <v>3926.5994962526615</v>
      </c>
      <c r="U62" s="25">
        <f t="shared" si="6"/>
        <v>10000</v>
      </c>
      <c r="V62" s="25">
        <f t="shared" si="7"/>
        <v>0</v>
      </c>
      <c r="W62" s="25">
        <f t="shared" si="8"/>
        <v>0</v>
      </c>
      <c r="X62" s="25">
        <f t="shared" si="9"/>
        <v>10000</v>
      </c>
    </row>
    <row r="63" spans="5:24" x14ac:dyDescent="0.35">
      <c r="E63" s="8">
        <v>5600</v>
      </c>
      <c r="F63" s="25">
        <f t="shared" si="11"/>
        <v>1000</v>
      </c>
      <c r="G63" s="25">
        <f t="shared" si="12"/>
        <v>0</v>
      </c>
      <c r="H63" s="25">
        <f t="shared" si="13"/>
        <v>10000</v>
      </c>
      <c r="I63" s="26"/>
      <c r="J63" s="8">
        <v>5600</v>
      </c>
      <c r="K63" s="25">
        <f t="shared" si="14"/>
        <v>0</v>
      </c>
      <c r="L63" s="25">
        <f t="shared" si="15"/>
        <v>10000</v>
      </c>
      <c r="M63" s="25">
        <f t="shared" si="16"/>
        <v>0</v>
      </c>
      <c r="R63" s="12">
        <v>56</v>
      </c>
      <c r="S63" s="18">
        <v>0.73223008914746546</v>
      </c>
      <c r="T63" s="19">
        <f t="shared" si="10"/>
        <v>4209.2513951371147</v>
      </c>
      <c r="U63" s="25">
        <f t="shared" si="6"/>
        <v>10000</v>
      </c>
      <c r="V63" s="25">
        <f t="shared" si="7"/>
        <v>0</v>
      </c>
      <c r="W63" s="25">
        <f t="shared" si="8"/>
        <v>0</v>
      </c>
      <c r="X63" s="25">
        <f t="shared" si="9"/>
        <v>10000</v>
      </c>
    </row>
    <row r="64" spans="5:24" x14ac:dyDescent="0.35">
      <c r="E64" s="8">
        <v>5700</v>
      </c>
      <c r="F64" s="25">
        <f t="shared" si="11"/>
        <v>1100</v>
      </c>
      <c r="G64" s="25">
        <f t="shared" si="12"/>
        <v>0</v>
      </c>
      <c r="H64" s="25">
        <f t="shared" si="13"/>
        <v>10000</v>
      </c>
      <c r="I64" s="26"/>
      <c r="J64" s="8">
        <v>5700</v>
      </c>
      <c r="K64" s="25">
        <f t="shared" si="14"/>
        <v>0</v>
      </c>
      <c r="L64" s="25">
        <f t="shared" si="15"/>
        <v>10000</v>
      </c>
      <c r="M64" s="25">
        <f t="shared" si="16"/>
        <v>0</v>
      </c>
      <c r="R64" s="12">
        <v>57</v>
      </c>
      <c r="S64" s="18">
        <v>1.1816520067074165</v>
      </c>
      <c r="T64" s="19">
        <f t="shared" si="10"/>
        <v>4690.9682376717883</v>
      </c>
      <c r="U64" s="25">
        <f t="shared" si="6"/>
        <v>0</v>
      </c>
      <c r="V64" s="25">
        <f t="shared" si="7"/>
        <v>10000</v>
      </c>
      <c r="W64" s="25">
        <f t="shared" si="8"/>
        <v>10000</v>
      </c>
      <c r="X64" s="25">
        <f t="shared" si="9"/>
        <v>0</v>
      </c>
    </row>
    <row r="65" spans="5:24" x14ac:dyDescent="0.35">
      <c r="E65" s="8">
        <v>5800</v>
      </c>
      <c r="F65" s="25">
        <f t="shared" si="11"/>
        <v>1200</v>
      </c>
      <c r="G65" s="25">
        <f t="shared" si="12"/>
        <v>0</v>
      </c>
      <c r="H65" s="25">
        <f t="shared" si="13"/>
        <v>10000</v>
      </c>
      <c r="I65" s="26"/>
      <c r="J65" s="8">
        <v>5800</v>
      </c>
      <c r="K65" s="25">
        <f t="shared" si="14"/>
        <v>0</v>
      </c>
      <c r="L65" s="25">
        <f t="shared" si="15"/>
        <v>10000</v>
      </c>
      <c r="M65" s="25">
        <f t="shared" si="16"/>
        <v>0</v>
      </c>
      <c r="R65" s="12">
        <v>58</v>
      </c>
      <c r="S65" s="18">
        <v>1.4468431100327594</v>
      </c>
      <c r="T65" s="19">
        <f t="shared" si="10"/>
        <v>5349.0204227546246</v>
      </c>
      <c r="U65" s="25">
        <f t="shared" si="6"/>
        <v>0</v>
      </c>
      <c r="V65" s="25">
        <f t="shared" si="7"/>
        <v>10000</v>
      </c>
      <c r="W65" s="25">
        <f t="shared" si="8"/>
        <v>10000</v>
      </c>
      <c r="X65" s="25">
        <f t="shared" si="9"/>
        <v>0</v>
      </c>
    </row>
    <row r="66" spans="5:24" x14ac:dyDescent="0.35">
      <c r="E66" s="8">
        <v>5900</v>
      </c>
      <c r="F66" s="25">
        <f t="shared" si="11"/>
        <v>1300</v>
      </c>
      <c r="G66" s="25">
        <f t="shared" si="12"/>
        <v>0</v>
      </c>
      <c r="H66" s="25">
        <f t="shared" si="13"/>
        <v>10000</v>
      </c>
      <c r="I66" s="26"/>
      <c r="J66" s="8">
        <v>5900</v>
      </c>
      <c r="K66" s="25">
        <f t="shared" si="14"/>
        <v>0</v>
      </c>
      <c r="L66" s="25">
        <f t="shared" si="15"/>
        <v>10000</v>
      </c>
      <c r="M66" s="25">
        <f t="shared" si="16"/>
        <v>0</v>
      </c>
      <c r="R66" s="12">
        <v>59</v>
      </c>
      <c r="S66" s="18">
        <v>-0.20349460185200033</v>
      </c>
      <c r="T66" s="19">
        <f t="shared" si="10"/>
        <v>5288.5842250522501</v>
      </c>
      <c r="U66" s="25">
        <f t="shared" si="6"/>
        <v>0</v>
      </c>
      <c r="V66" s="25">
        <f t="shared" si="7"/>
        <v>10000</v>
      </c>
      <c r="W66" s="25">
        <f t="shared" si="8"/>
        <v>10000</v>
      </c>
      <c r="X66" s="25">
        <f t="shared" si="9"/>
        <v>0</v>
      </c>
    </row>
    <row r="67" spans="5:24" x14ac:dyDescent="0.35">
      <c r="E67" s="8">
        <v>6000</v>
      </c>
      <c r="F67" s="25">
        <f t="shared" si="11"/>
        <v>1400</v>
      </c>
      <c r="G67" s="25">
        <f t="shared" si="12"/>
        <v>0</v>
      </c>
      <c r="H67" s="25">
        <f t="shared" si="13"/>
        <v>10000</v>
      </c>
      <c r="I67" s="26"/>
      <c r="J67" s="8">
        <v>6000</v>
      </c>
      <c r="K67" s="25">
        <f t="shared" si="14"/>
        <v>0</v>
      </c>
      <c r="L67" s="25">
        <f t="shared" si="15"/>
        <v>10000</v>
      </c>
      <c r="M67" s="25">
        <f t="shared" si="16"/>
        <v>0</v>
      </c>
      <c r="R67" s="12">
        <v>60</v>
      </c>
      <c r="S67" s="18">
        <v>0.48145644116059277</v>
      </c>
      <c r="T67" s="19">
        <f t="shared" si="10"/>
        <v>5547.7223401384617</v>
      </c>
      <c r="U67" s="25">
        <f t="shared" si="6"/>
        <v>0</v>
      </c>
      <c r="V67" s="25">
        <f t="shared" si="7"/>
        <v>10000</v>
      </c>
      <c r="W67" s="25">
        <f t="shared" si="8"/>
        <v>10000</v>
      </c>
      <c r="X67" s="25">
        <f t="shared" si="9"/>
        <v>0</v>
      </c>
    </row>
    <row r="68" spans="5:24" x14ac:dyDescent="0.35">
      <c r="E68" s="8">
        <v>6100</v>
      </c>
      <c r="F68" s="25">
        <f t="shared" si="11"/>
        <v>1500</v>
      </c>
      <c r="G68" s="25">
        <f t="shared" si="12"/>
        <v>0</v>
      </c>
      <c r="H68" s="25">
        <f t="shared" si="13"/>
        <v>10000</v>
      </c>
      <c r="I68" s="26"/>
      <c r="J68" s="8">
        <v>6100</v>
      </c>
      <c r="K68" s="25">
        <f t="shared" si="14"/>
        <v>0</v>
      </c>
      <c r="L68" s="25">
        <f t="shared" si="15"/>
        <v>10000</v>
      </c>
      <c r="M68" s="25">
        <f t="shared" si="16"/>
        <v>0</v>
      </c>
      <c r="R68" s="12">
        <v>61</v>
      </c>
      <c r="S68" s="18">
        <v>0.19678532677322233</v>
      </c>
      <c r="T68" s="19">
        <f t="shared" si="10"/>
        <v>5678.1214375217223</v>
      </c>
      <c r="U68" s="25">
        <f t="shared" si="6"/>
        <v>0</v>
      </c>
      <c r="V68" s="25">
        <f t="shared" si="7"/>
        <v>10000</v>
      </c>
      <c r="W68" s="25">
        <f t="shared" si="8"/>
        <v>10000</v>
      </c>
      <c r="X68" s="25">
        <f t="shared" si="9"/>
        <v>0</v>
      </c>
    </row>
    <row r="69" spans="5:24" x14ac:dyDescent="0.35">
      <c r="E69" s="8">
        <v>6200</v>
      </c>
      <c r="F69" s="25">
        <f t="shared" si="11"/>
        <v>1600</v>
      </c>
      <c r="G69" s="25">
        <f t="shared" si="12"/>
        <v>0</v>
      </c>
      <c r="H69" s="25">
        <f t="shared" si="13"/>
        <v>10000</v>
      </c>
      <c r="I69" s="26"/>
      <c r="J69" s="8">
        <v>6200</v>
      </c>
      <c r="K69" s="25">
        <f t="shared" si="14"/>
        <v>0</v>
      </c>
      <c r="L69" s="25">
        <f t="shared" si="15"/>
        <v>10000</v>
      </c>
      <c r="M69" s="25">
        <f t="shared" si="16"/>
        <v>0</v>
      </c>
      <c r="R69" s="12">
        <v>62</v>
      </c>
      <c r="S69" s="18">
        <v>0.4476250164476358</v>
      </c>
      <c r="T69" s="19">
        <f t="shared" si="10"/>
        <v>5938.9556424415841</v>
      </c>
      <c r="U69" s="25">
        <f t="shared" si="6"/>
        <v>0</v>
      </c>
      <c r="V69" s="25">
        <f t="shared" si="7"/>
        <v>10000</v>
      </c>
      <c r="W69" s="25">
        <f t="shared" si="8"/>
        <v>10000</v>
      </c>
      <c r="X69" s="25">
        <f t="shared" si="9"/>
        <v>0</v>
      </c>
    </row>
    <row r="70" spans="5:24" x14ac:dyDescent="0.35">
      <c r="E70" s="8">
        <v>6300</v>
      </c>
      <c r="F70" s="25">
        <f t="shared" si="11"/>
        <v>1700</v>
      </c>
      <c r="G70" s="25">
        <f t="shared" si="12"/>
        <v>0</v>
      </c>
      <c r="H70" s="25">
        <f t="shared" si="13"/>
        <v>10000</v>
      </c>
      <c r="I70" s="26"/>
      <c r="J70" s="8">
        <v>6300</v>
      </c>
      <c r="K70" s="25">
        <f t="shared" si="14"/>
        <v>0</v>
      </c>
      <c r="L70" s="25">
        <f t="shared" si="15"/>
        <v>10000</v>
      </c>
      <c r="M70" s="25">
        <f t="shared" si="16"/>
        <v>0</v>
      </c>
      <c r="R70" s="12">
        <v>63</v>
      </c>
      <c r="S70" s="18">
        <v>0.59405365076855221</v>
      </c>
      <c r="T70" s="19">
        <f t="shared" si="10"/>
        <v>6290.885622014719</v>
      </c>
      <c r="U70" s="25">
        <f t="shared" si="6"/>
        <v>0</v>
      </c>
      <c r="V70" s="25">
        <f t="shared" si="7"/>
        <v>10000</v>
      </c>
      <c r="W70" s="25">
        <f t="shared" si="8"/>
        <v>10000</v>
      </c>
      <c r="X70" s="25">
        <f t="shared" si="9"/>
        <v>0</v>
      </c>
    </row>
    <row r="71" spans="5:24" x14ac:dyDescent="0.35">
      <c r="E71" s="8">
        <v>6400</v>
      </c>
      <c r="F71" s="25">
        <f t="shared" ref="F71:F102" si="17">MAX(E71-$C$5,0)</f>
        <v>1800</v>
      </c>
      <c r="G71" s="25">
        <f t="shared" ref="G71:G107" si="18">IF(E71 &lt; $C$5, 10000, 0)</f>
        <v>0</v>
      </c>
      <c r="H71" s="25">
        <f t="shared" ref="H71:H107" si="19">IF(E71 &gt;= $C$5, 10000, 0)</f>
        <v>10000</v>
      </c>
      <c r="I71" s="26"/>
      <c r="J71" s="8">
        <v>6400</v>
      </c>
      <c r="K71" s="25">
        <f t="shared" ref="K71:K102" si="20">MAX($C$11-J71,0)</f>
        <v>0</v>
      </c>
      <c r="L71" s="25">
        <f t="shared" ref="L71:L107" si="21">IF(J71 &gt;= $C$11, 10000, 0)</f>
        <v>10000</v>
      </c>
      <c r="M71" s="25">
        <f t="shared" ref="M71:M107" si="22">IF(J71 &lt; $C$11, 10000, 0)</f>
        <v>0</v>
      </c>
      <c r="R71" s="12">
        <v>64</v>
      </c>
      <c r="S71" s="18">
        <v>0.68025523295692703</v>
      </c>
      <c r="T71" s="19">
        <f t="shared" si="10"/>
        <v>6713.5021767883591</v>
      </c>
      <c r="U71" s="25">
        <f t="shared" si="6"/>
        <v>0</v>
      </c>
      <c r="V71" s="25">
        <f t="shared" si="7"/>
        <v>10000</v>
      </c>
      <c r="W71" s="25">
        <f t="shared" si="8"/>
        <v>10000</v>
      </c>
      <c r="X71" s="25">
        <f t="shared" si="9"/>
        <v>0</v>
      </c>
    </row>
    <row r="72" spans="5:24" x14ac:dyDescent="0.35">
      <c r="E72" s="8">
        <v>6500</v>
      </c>
      <c r="F72" s="25">
        <f t="shared" si="17"/>
        <v>1900</v>
      </c>
      <c r="G72" s="25">
        <f t="shared" si="18"/>
        <v>0</v>
      </c>
      <c r="H72" s="25">
        <f t="shared" si="19"/>
        <v>10000</v>
      </c>
      <c r="I72" s="26"/>
      <c r="J72" s="8">
        <v>6500</v>
      </c>
      <c r="K72" s="25">
        <f t="shared" si="20"/>
        <v>0</v>
      </c>
      <c r="L72" s="25">
        <f t="shared" si="21"/>
        <v>10000</v>
      </c>
      <c r="M72" s="25">
        <f t="shared" si="22"/>
        <v>0</v>
      </c>
      <c r="R72" s="12">
        <v>65</v>
      </c>
      <c r="S72" s="18">
        <v>-0.53697348433667857</v>
      </c>
      <c r="T72" s="19">
        <f t="shared" si="10"/>
        <v>6449.067718803044</v>
      </c>
      <c r="U72" s="25">
        <f t="shared" ref="U72:U107" si="23">IF(T72 &lt; $C$5, 10000, 0)</f>
        <v>0</v>
      </c>
      <c r="V72" s="25">
        <f t="shared" ref="V72:V107" si="24">IF(T72 &gt;= $C$5, 10000, 0)</f>
        <v>10000</v>
      </c>
      <c r="W72" s="25">
        <f t="shared" ref="W72:W107" si="25">IF(T72 &gt;= $C$11, 10000, 0)</f>
        <v>10000</v>
      </c>
      <c r="X72" s="25">
        <f t="shared" ref="X72:X127" si="26">IF(T72 &lt; $C$11, 10000, 0)</f>
        <v>0</v>
      </c>
    </row>
    <row r="73" spans="5:24" x14ac:dyDescent="0.35">
      <c r="E73" s="8">
        <v>6600</v>
      </c>
      <c r="F73" s="25">
        <f t="shared" si="17"/>
        <v>2000</v>
      </c>
      <c r="G73" s="25">
        <f t="shared" si="18"/>
        <v>0</v>
      </c>
      <c r="H73" s="25">
        <f t="shared" si="19"/>
        <v>10000</v>
      </c>
      <c r="I73" s="26"/>
      <c r="J73" s="8">
        <v>6600</v>
      </c>
      <c r="K73" s="25">
        <f t="shared" si="20"/>
        <v>0</v>
      </c>
      <c r="L73" s="25">
        <f t="shared" si="21"/>
        <v>10000</v>
      </c>
      <c r="M73" s="25">
        <f t="shared" si="22"/>
        <v>0</v>
      </c>
      <c r="R73" s="12">
        <v>66</v>
      </c>
      <c r="S73" s="18">
        <v>0.45843114248997685</v>
      </c>
      <c r="T73" s="19">
        <f t="shared" ref="T73:T127" si="27">T72*EXP(($P$11-0.5*$P$12^2)*$P$18 + $P$12*SQRT($P$18)*$S73)</f>
        <v>6751.6194863007613</v>
      </c>
      <c r="U73" s="25">
        <f t="shared" si="23"/>
        <v>0</v>
      </c>
      <c r="V73" s="25">
        <f t="shared" si="24"/>
        <v>10000</v>
      </c>
      <c r="W73" s="25">
        <f t="shared" si="25"/>
        <v>10000</v>
      </c>
      <c r="X73" s="25">
        <f t="shared" si="26"/>
        <v>0</v>
      </c>
    </row>
    <row r="74" spans="5:24" x14ac:dyDescent="0.35">
      <c r="E74" s="8">
        <v>6700</v>
      </c>
      <c r="F74" s="25">
        <f t="shared" si="17"/>
        <v>2100</v>
      </c>
      <c r="G74" s="25">
        <f t="shared" si="18"/>
        <v>0</v>
      </c>
      <c r="H74" s="25">
        <f t="shared" si="19"/>
        <v>10000</v>
      </c>
      <c r="I74" s="26"/>
      <c r="J74" s="8">
        <v>6700</v>
      </c>
      <c r="K74" s="25">
        <f t="shared" si="20"/>
        <v>0</v>
      </c>
      <c r="L74" s="25">
        <f t="shared" si="21"/>
        <v>10000</v>
      </c>
      <c r="M74" s="25">
        <f t="shared" si="22"/>
        <v>0</v>
      </c>
      <c r="R74" s="12">
        <v>67</v>
      </c>
      <c r="S74" s="18">
        <v>-0.34203741388563391</v>
      </c>
      <c r="T74" s="19">
        <f t="shared" si="27"/>
        <v>6595.8811961518959</v>
      </c>
      <c r="U74" s="25">
        <f t="shared" si="23"/>
        <v>0</v>
      </c>
      <c r="V74" s="25">
        <f t="shared" si="24"/>
        <v>10000</v>
      </c>
      <c r="W74" s="25">
        <f t="shared" si="25"/>
        <v>10000</v>
      </c>
      <c r="X74" s="25">
        <f t="shared" si="26"/>
        <v>0</v>
      </c>
    </row>
    <row r="75" spans="5:24" x14ac:dyDescent="0.35">
      <c r="E75" s="8">
        <v>6800</v>
      </c>
      <c r="F75" s="25">
        <f t="shared" si="17"/>
        <v>2200</v>
      </c>
      <c r="G75" s="25">
        <f t="shared" si="18"/>
        <v>0</v>
      </c>
      <c r="H75" s="25">
        <f t="shared" si="19"/>
        <v>10000</v>
      </c>
      <c r="I75" s="26"/>
      <c r="J75" s="8">
        <v>6800</v>
      </c>
      <c r="K75" s="25">
        <f t="shared" si="20"/>
        <v>0</v>
      </c>
      <c r="L75" s="25">
        <f t="shared" si="21"/>
        <v>10000</v>
      </c>
      <c r="M75" s="25">
        <f t="shared" si="22"/>
        <v>0</v>
      </c>
      <c r="R75" s="12">
        <v>68</v>
      </c>
      <c r="S75" s="18">
        <v>-1.1528920247745567</v>
      </c>
      <c r="T75" s="19">
        <f t="shared" si="27"/>
        <v>6007.6094163353018</v>
      </c>
      <c r="U75" s="25">
        <f t="shared" si="23"/>
        <v>0</v>
      </c>
      <c r="V75" s="25">
        <f t="shared" si="24"/>
        <v>10000</v>
      </c>
      <c r="W75" s="25">
        <f t="shared" si="25"/>
        <v>10000</v>
      </c>
      <c r="X75" s="25">
        <f t="shared" si="26"/>
        <v>0</v>
      </c>
    </row>
    <row r="76" spans="5:24" x14ac:dyDescent="0.35">
      <c r="E76" s="8">
        <v>6900</v>
      </c>
      <c r="F76" s="25">
        <f t="shared" si="17"/>
        <v>2300</v>
      </c>
      <c r="G76" s="25">
        <f t="shared" si="18"/>
        <v>0</v>
      </c>
      <c r="H76" s="25">
        <f t="shared" si="19"/>
        <v>10000</v>
      </c>
      <c r="I76" s="26"/>
      <c r="J76" s="8">
        <v>6900</v>
      </c>
      <c r="K76" s="25">
        <f t="shared" si="20"/>
        <v>0</v>
      </c>
      <c r="L76" s="25">
        <f t="shared" si="21"/>
        <v>10000</v>
      </c>
      <c r="M76" s="25">
        <f t="shared" si="22"/>
        <v>0</v>
      </c>
      <c r="R76" s="12">
        <v>69</v>
      </c>
      <c r="S76" s="18">
        <v>0.26708033720785668</v>
      </c>
      <c r="T76" s="19">
        <f t="shared" si="27"/>
        <v>6186.2892465078276</v>
      </c>
      <c r="U76" s="25">
        <f t="shared" si="23"/>
        <v>0</v>
      </c>
      <c r="V76" s="25">
        <f t="shared" si="24"/>
        <v>10000</v>
      </c>
      <c r="W76" s="25">
        <f t="shared" si="25"/>
        <v>10000</v>
      </c>
      <c r="X76" s="25">
        <f t="shared" si="26"/>
        <v>0</v>
      </c>
    </row>
    <row r="77" spans="5:24" x14ac:dyDescent="0.35">
      <c r="E77" s="8">
        <v>7000</v>
      </c>
      <c r="F77" s="25">
        <f t="shared" si="17"/>
        <v>2400</v>
      </c>
      <c r="G77" s="25">
        <f t="shared" si="18"/>
        <v>0</v>
      </c>
      <c r="H77" s="25">
        <f t="shared" si="19"/>
        <v>10000</v>
      </c>
      <c r="I77" s="26"/>
      <c r="J77" s="8">
        <v>7000</v>
      </c>
      <c r="K77" s="25">
        <f t="shared" si="20"/>
        <v>0</v>
      </c>
      <c r="L77" s="25">
        <f t="shared" si="21"/>
        <v>10000</v>
      </c>
      <c r="M77" s="25">
        <f t="shared" si="22"/>
        <v>0</v>
      </c>
      <c r="R77" s="12">
        <v>70</v>
      </c>
      <c r="S77" s="18">
        <v>-1.3382901164910002</v>
      </c>
      <c r="T77" s="19">
        <f t="shared" si="27"/>
        <v>5544.9806905289033</v>
      </c>
      <c r="U77" s="25">
        <f t="shared" si="23"/>
        <v>0</v>
      </c>
      <c r="V77" s="25">
        <f t="shared" si="24"/>
        <v>10000</v>
      </c>
      <c r="W77" s="25">
        <f t="shared" si="25"/>
        <v>10000</v>
      </c>
      <c r="X77" s="25">
        <f t="shared" si="26"/>
        <v>0</v>
      </c>
    </row>
    <row r="78" spans="5:24" x14ac:dyDescent="0.35">
      <c r="E78" s="8">
        <v>7100</v>
      </c>
      <c r="F78" s="25">
        <f t="shared" si="17"/>
        <v>2500</v>
      </c>
      <c r="G78" s="25">
        <f t="shared" si="18"/>
        <v>0</v>
      </c>
      <c r="H78" s="25">
        <f t="shared" si="19"/>
        <v>10000</v>
      </c>
      <c r="I78" s="26"/>
      <c r="J78" s="8">
        <v>7100</v>
      </c>
      <c r="K78" s="25">
        <f t="shared" si="20"/>
        <v>0</v>
      </c>
      <c r="L78" s="25">
        <f t="shared" si="21"/>
        <v>10000</v>
      </c>
      <c r="M78" s="25">
        <f t="shared" si="22"/>
        <v>0</v>
      </c>
      <c r="R78" s="12">
        <v>71</v>
      </c>
      <c r="S78" s="18">
        <v>-1.6155674815489924</v>
      </c>
      <c r="T78" s="19">
        <f t="shared" si="27"/>
        <v>4852.460982372565</v>
      </c>
      <c r="U78" s="25">
        <f t="shared" si="23"/>
        <v>0</v>
      </c>
      <c r="V78" s="25">
        <f t="shared" si="24"/>
        <v>10000</v>
      </c>
      <c r="W78" s="25">
        <f t="shared" si="25"/>
        <v>10000</v>
      </c>
      <c r="X78" s="25">
        <f t="shared" si="26"/>
        <v>0</v>
      </c>
    </row>
    <row r="79" spans="5:24" x14ac:dyDescent="0.35">
      <c r="E79" s="8">
        <v>7200</v>
      </c>
      <c r="F79" s="25">
        <f t="shared" si="17"/>
        <v>2600</v>
      </c>
      <c r="G79" s="25">
        <f t="shared" si="18"/>
        <v>0</v>
      </c>
      <c r="H79" s="25">
        <f t="shared" si="19"/>
        <v>10000</v>
      </c>
      <c r="I79" s="26"/>
      <c r="J79" s="8">
        <v>7200</v>
      </c>
      <c r="K79" s="25">
        <f t="shared" si="20"/>
        <v>0</v>
      </c>
      <c r="L79" s="25">
        <f t="shared" si="21"/>
        <v>10000</v>
      </c>
      <c r="M79" s="25">
        <f t="shared" si="22"/>
        <v>0</v>
      </c>
      <c r="R79" s="12">
        <v>72</v>
      </c>
      <c r="S79" s="18">
        <v>1.6867543054867395</v>
      </c>
      <c r="T79" s="19">
        <f t="shared" si="27"/>
        <v>5649.0972633545207</v>
      </c>
      <c r="U79" s="25">
        <f t="shared" si="23"/>
        <v>0</v>
      </c>
      <c r="V79" s="25">
        <f t="shared" si="24"/>
        <v>10000</v>
      </c>
      <c r="W79" s="25">
        <f t="shared" si="25"/>
        <v>10000</v>
      </c>
      <c r="X79" s="25">
        <f t="shared" si="26"/>
        <v>0</v>
      </c>
    </row>
    <row r="80" spans="5:24" x14ac:dyDescent="0.35">
      <c r="E80" s="8">
        <v>7300</v>
      </c>
      <c r="F80" s="25">
        <f t="shared" si="17"/>
        <v>2700</v>
      </c>
      <c r="G80" s="25">
        <f t="shared" si="18"/>
        <v>0</v>
      </c>
      <c r="H80" s="25">
        <f t="shared" si="19"/>
        <v>10000</v>
      </c>
      <c r="I80" s="26"/>
      <c r="J80" s="8">
        <v>7300</v>
      </c>
      <c r="K80" s="25">
        <f t="shared" si="20"/>
        <v>0</v>
      </c>
      <c r="L80" s="25">
        <f t="shared" si="21"/>
        <v>10000</v>
      </c>
      <c r="M80" s="25">
        <f t="shared" si="22"/>
        <v>0</v>
      </c>
      <c r="R80" s="12">
        <v>73</v>
      </c>
      <c r="S80" s="18">
        <v>-1.4315714898313536</v>
      </c>
      <c r="T80" s="19">
        <f t="shared" si="27"/>
        <v>5022.818509142543</v>
      </c>
      <c r="U80" s="25">
        <f t="shared" si="23"/>
        <v>0</v>
      </c>
      <c r="V80" s="25">
        <f t="shared" si="24"/>
        <v>10000</v>
      </c>
      <c r="W80" s="25">
        <f t="shared" si="25"/>
        <v>10000</v>
      </c>
      <c r="X80" s="25">
        <f t="shared" si="26"/>
        <v>0</v>
      </c>
    </row>
    <row r="81" spans="5:24" x14ac:dyDescent="0.35">
      <c r="E81" s="8">
        <v>7400</v>
      </c>
      <c r="F81" s="25">
        <f t="shared" si="17"/>
        <v>2800</v>
      </c>
      <c r="G81" s="25">
        <f t="shared" si="18"/>
        <v>0</v>
      </c>
      <c r="H81" s="25">
        <f t="shared" si="19"/>
        <v>10000</v>
      </c>
      <c r="I81" s="26"/>
      <c r="J81" s="8">
        <v>7400</v>
      </c>
      <c r="K81" s="25">
        <f t="shared" si="20"/>
        <v>0</v>
      </c>
      <c r="L81" s="25">
        <f t="shared" si="21"/>
        <v>10000</v>
      </c>
      <c r="M81" s="25">
        <f t="shared" si="22"/>
        <v>0</v>
      </c>
      <c r="R81" s="12">
        <v>74</v>
      </c>
      <c r="S81" s="18">
        <v>-1.6052025718490799</v>
      </c>
      <c r="T81" s="19">
        <f t="shared" si="27"/>
        <v>4399.4516996101647</v>
      </c>
      <c r="U81" s="25">
        <f t="shared" si="23"/>
        <v>10000</v>
      </c>
      <c r="V81" s="25">
        <f t="shared" si="24"/>
        <v>0</v>
      </c>
      <c r="W81" s="25">
        <f t="shared" si="25"/>
        <v>0</v>
      </c>
      <c r="X81" s="25">
        <f t="shared" si="26"/>
        <v>10000</v>
      </c>
    </row>
    <row r="82" spans="5:24" x14ac:dyDescent="0.35">
      <c r="E82" s="8">
        <v>7500</v>
      </c>
      <c r="F82" s="25">
        <f t="shared" si="17"/>
        <v>2900</v>
      </c>
      <c r="G82" s="25">
        <f t="shared" si="18"/>
        <v>0</v>
      </c>
      <c r="H82" s="25">
        <f t="shared" si="19"/>
        <v>10000</v>
      </c>
      <c r="I82" s="26"/>
      <c r="J82" s="8">
        <v>7500</v>
      </c>
      <c r="K82" s="25">
        <f t="shared" si="20"/>
        <v>0</v>
      </c>
      <c r="L82" s="25">
        <f t="shared" si="21"/>
        <v>10000</v>
      </c>
      <c r="M82" s="25">
        <f t="shared" si="22"/>
        <v>0</v>
      </c>
      <c r="R82" s="12">
        <v>75</v>
      </c>
      <c r="S82" s="18">
        <v>-0.22702538424271904</v>
      </c>
      <c r="T82" s="19">
        <f t="shared" si="27"/>
        <v>4340.906971030734</v>
      </c>
      <c r="U82" s="25">
        <f t="shared" si="23"/>
        <v>10000</v>
      </c>
      <c r="V82" s="25">
        <f t="shared" si="24"/>
        <v>0</v>
      </c>
      <c r="W82" s="25">
        <f t="shared" si="25"/>
        <v>0</v>
      </c>
      <c r="X82" s="25">
        <f t="shared" si="26"/>
        <v>10000</v>
      </c>
    </row>
    <row r="83" spans="5:24" x14ac:dyDescent="0.35">
      <c r="E83" s="8">
        <v>7600</v>
      </c>
      <c r="F83" s="25">
        <f t="shared" si="17"/>
        <v>3000</v>
      </c>
      <c r="G83" s="25">
        <f t="shared" si="18"/>
        <v>0</v>
      </c>
      <c r="H83" s="25">
        <f t="shared" si="19"/>
        <v>10000</v>
      </c>
      <c r="I83" s="26"/>
      <c r="J83" s="8">
        <v>7600</v>
      </c>
      <c r="K83" s="25">
        <f t="shared" si="20"/>
        <v>0</v>
      </c>
      <c r="L83" s="25">
        <f t="shared" si="21"/>
        <v>10000</v>
      </c>
      <c r="M83" s="25">
        <f t="shared" si="22"/>
        <v>0</v>
      </c>
      <c r="R83" s="12">
        <v>76</v>
      </c>
      <c r="S83" s="18">
        <v>-0.47962986837930194</v>
      </c>
      <c r="T83" s="19">
        <f t="shared" si="27"/>
        <v>4190.6434841306345</v>
      </c>
      <c r="U83" s="25">
        <f t="shared" si="23"/>
        <v>10000</v>
      </c>
      <c r="V83" s="25">
        <f t="shared" si="24"/>
        <v>0</v>
      </c>
      <c r="W83" s="25">
        <f t="shared" si="25"/>
        <v>0</v>
      </c>
      <c r="X83" s="25">
        <f t="shared" si="26"/>
        <v>10000</v>
      </c>
    </row>
    <row r="84" spans="5:24" x14ac:dyDescent="0.35">
      <c r="E84" s="8">
        <v>7700</v>
      </c>
      <c r="F84" s="25">
        <f t="shared" si="17"/>
        <v>3100</v>
      </c>
      <c r="G84" s="25">
        <f t="shared" si="18"/>
        <v>0</v>
      </c>
      <c r="H84" s="25">
        <f t="shared" si="19"/>
        <v>10000</v>
      </c>
      <c r="I84" s="26"/>
      <c r="J84" s="8">
        <v>7700</v>
      </c>
      <c r="K84" s="25">
        <f t="shared" si="20"/>
        <v>0</v>
      </c>
      <c r="L84" s="25">
        <f t="shared" si="21"/>
        <v>10000</v>
      </c>
      <c r="M84" s="25">
        <f t="shared" si="22"/>
        <v>0</v>
      </c>
      <c r="R84" s="12">
        <v>77</v>
      </c>
      <c r="S84" s="18">
        <v>-0.19041297938380103</v>
      </c>
      <c r="T84" s="19">
        <f t="shared" si="27"/>
        <v>4147.9824695371553</v>
      </c>
      <c r="U84" s="25">
        <f t="shared" si="23"/>
        <v>10000</v>
      </c>
      <c r="V84" s="25">
        <f t="shared" si="24"/>
        <v>0</v>
      </c>
      <c r="W84" s="25">
        <f t="shared" si="25"/>
        <v>0</v>
      </c>
      <c r="X84" s="25">
        <f t="shared" si="26"/>
        <v>10000</v>
      </c>
    </row>
    <row r="85" spans="5:24" x14ac:dyDescent="0.35">
      <c r="E85" s="8">
        <v>7800</v>
      </c>
      <c r="F85" s="25">
        <f t="shared" si="17"/>
        <v>3200</v>
      </c>
      <c r="G85" s="25">
        <f t="shared" si="18"/>
        <v>0</v>
      </c>
      <c r="H85" s="25">
        <f t="shared" si="19"/>
        <v>10000</v>
      </c>
      <c r="I85" s="26"/>
      <c r="J85" s="8">
        <v>7800</v>
      </c>
      <c r="K85" s="25">
        <f t="shared" si="20"/>
        <v>0</v>
      </c>
      <c r="L85" s="25">
        <f t="shared" si="21"/>
        <v>10000</v>
      </c>
      <c r="M85" s="25">
        <f t="shared" si="22"/>
        <v>0</v>
      </c>
      <c r="R85" s="12">
        <v>78</v>
      </c>
      <c r="S85" s="18">
        <v>-0.6222945327312559</v>
      </c>
      <c r="T85" s="19">
        <f t="shared" si="27"/>
        <v>3955.3245925415922</v>
      </c>
      <c r="U85" s="25">
        <f t="shared" si="23"/>
        <v>10000</v>
      </c>
      <c r="V85" s="25">
        <f t="shared" si="24"/>
        <v>0</v>
      </c>
      <c r="W85" s="25">
        <f t="shared" si="25"/>
        <v>0</v>
      </c>
      <c r="X85" s="25">
        <f t="shared" si="26"/>
        <v>10000</v>
      </c>
    </row>
    <row r="86" spans="5:24" x14ac:dyDescent="0.35">
      <c r="E86" s="8">
        <v>7900</v>
      </c>
      <c r="F86" s="25">
        <f t="shared" si="17"/>
        <v>3300</v>
      </c>
      <c r="G86" s="25">
        <f t="shared" si="18"/>
        <v>0</v>
      </c>
      <c r="H86" s="25">
        <f t="shared" si="19"/>
        <v>10000</v>
      </c>
      <c r="I86" s="26"/>
      <c r="J86" s="8">
        <v>7900</v>
      </c>
      <c r="K86" s="25">
        <f t="shared" si="20"/>
        <v>0</v>
      </c>
      <c r="L86" s="25">
        <f t="shared" si="21"/>
        <v>10000</v>
      </c>
      <c r="M86" s="25">
        <f t="shared" si="22"/>
        <v>0</v>
      </c>
      <c r="R86" s="12">
        <v>79</v>
      </c>
      <c r="S86" s="18">
        <v>-0.61686118193763884</v>
      </c>
      <c r="T86" s="19">
        <f t="shared" si="27"/>
        <v>3773.3865011669459</v>
      </c>
      <c r="U86" s="25">
        <f t="shared" si="23"/>
        <v>10000</v>
      </c>
      <c r="V86" s="25">
        <f t="shared" si="24"/>
        <v>0</v>
      </c>
      <c r="W86" s="25">
        <f t="shared" si="25"/>
        <v>0</v>
      </c>
      <c r="X86" s="25">
        <f t="shared" si="26"/>
        <v>10000</v>
      </c>
    </row>
    <row r="87" spans="5:24" x14ac:dyDescent="0.35">
      <c r="E87" s="8">
        <v>8000</v>
      </c>
      <c r="F87" s="25">
        <f t="shared" si="17"/>
        <v>3400</v>
      </c>
      <c r="G87" s="25">
        <f t="shared" si="18"/>
        <v>0</v>
      </c>
      <c r="H87" s="25">
        <f t="shared" si="19"/>
        <v>10000</v>
      </c>
      <c r="I87" s="26"/>
      <c r="J87" s="8">
        <v>8000</v>
      </c>
      <c r="K87" s="25">
        <f t="shared" si="20"/>
        <v>0</v>
      </c>
      <c r="L87" s="25">
        <f t="shared" si="21"/>
        <v>10000</v>
      </c>
      <c r="M87" s="25">
        <f t="shared" si="22"/>
        <v>0</v>
      </c>
      <c r="R87" s="12">
        <v>80</v>
      </c>
      <c r="S87" s="18">
        <v>1.5749020765470407</v>
      </c>
      <c r="T87" s="19">
        <f t="shared" si="27"/>
        <v>4350.6068483126855</v>
      </c>
      <c r="U87" s="25">
        <f t="shared" si="23"/>
        <v>10000</v>
      </c>
      <c r="V87" s="25">
        <f t="shared" si="24"/>
        <v>0</v>
      </c>
      <c r="W87" s="25">
        <f t="shared" si="25"/>
        <v>0</v>
      </c>
      <c r="X87" s="25">
        <f t="shared" si="26"/>
        <v>10000</v>
      </c>
    </row>
    <row r="88" spans="5:24" x14ac:dyDescent="0.35">
      <c r="E88" s="8">
        <v>8100</v>
      </c>
      <c r="F88" s="25">
        <f t="shared" si="17"/>
        <v>3500</v>
      </c>
      <c r="G88" s="25">
        <f t="shared" si="18"/>
        <v>0</v>
      </c>
      <c r="H88" s="25">
        <f t="shared" si="19"/>
        <v>10000</v>
      </c>
      <c r="I88" s="26"/>
      <c r="J88" s="8">
        <v>8100</v>
      </c>
      <c r="K88" s="25">
        <f t="shared" si="20"/>
        <v>0</v>
      </c>
      <c r="L88" s="25">
        <f t="shared" si="21"/>
        <v>10000</v>
      </c>
      <c r="M88" s="25">
        <f t="shared" si="22"/>
        <v>0</v>
      </c>
      <c r="R88" s="12">
        <v>81</v>
      </c>
      <c r="S88" s="18">
        <v>-0.41862609808499041</v>
      </c>
      <c r="T88" s="19">
        <f t="shared" si="27"/>
        <v>4222.2106347608733</v>
      </c>
      <c r="U88" s="25">
        <f t="shared" si="23"/>
        <v>10000</v>
      </c>
      <c r="V88" s="25">
        <f t="shared" si="24"/>
        <v>0</v>
      </c>
      <c r="W88" s="25">
        <f t="shared" si="25"/>
        <v>0</v>
      </c>
      <c r="X88" s="25">
        <f t="shared" si="26"/>
        <v>10000</v>
      </c>
    </row>
    <row r="89" spans="5:24" x14ac:dyDescent="0.35">
      <c r="E89" s="8">
        <v>8200</v>
      </c>
      <c r="F89" s="25">
        <f t="shared" si="17"/>
        <v>3600</v>
      </c>
      <c r="G89" s="25">
        <f t="shared" si="18"/>
        <v>0</v>
      </c>
      <c r="H89" s="25">
        <f t="shared" si="19"/>
        <v>10000</v>
      </c>
      <c r="I89" s="26"/>
      <c r="J89" s="8">
        <v>8200</v>
      </c>
      <c r="K89" s="25">
        <f t="shared" si="20"/>
        <v>0</v>
      </c>
      <c r="L89" s="25">
        <f t="shared" si="21"/>
        <v>10000</v>
      </c>
      <c r="M89" s="25">
        <f t="shared" si="22"/>
        <v>0</v>
      </c>
      <c r="R89" s="12">
        <v>82</v>
      </c>
      <c r="S89" s="18">
        <v>1.021951962920127</v>
      </c>
      <c r="T89" s="19">
        <f t="shared" si="27"/>
        <v>4640.9091729350002</v>
      </c>
      <c r="U89" s="25">
        <f t="shared" si="23"/>
        <v>0</v>
      </c>
      <c r="V89" s="25">
        <f t="shared" si="24"/>
        <v>10000</v>
      </c>
      <c r="W89" s="25">
        <f t="shared" si="25"/>
        <v>10000</v>
      </c>
      <c r="X89" s="25">
        <f t="shared" si="26"/>
        <v>0</v>
      </c>
    </row>
    <row r="90" spans="5:24" x14ac:dyDescent="0.35">
      <c r="E90" s="8">
        <v>8300</v>
      </c>
      <c r="F90" s="25">
        <f t="shared" si="17"/>
        <v>3700</v>
      </c>
      <c r="G90" s="25">
        <f t="shared" si="18"/>
        <v>0</v>
      </c>
      <c r="H90" s="25">
        <f t="shared" si="19"/>
        <v>10000</v>
      </c>
      <c r="I90" s="26"/>
      <c r="J90" s="8">
        <v>8300</v>
      </c>
      <c r="K90" s="25">
        <f t="shared" si="20"/>
        <v>0</v>
      </c>
      <c r="L90" s="25">
        <f t="shared" si="21"/>
        <v>10000</v>
      </c>
      <c r="M90" s="25">
        <f t="shared" si="22"/>
        <v>0</v>
      </c>
      <c r="R90" s="12">
        <v>83</v>
      </c>
      <c r="S90" s="18">
        <v>-0.40376478853515718</v>
      </c>
      <c r="T90" s="19">
        <f t="shared" si="27"/>
        <v>4509.7342955707527</v>
      </c>
      <c r="U90" s="25">
        <f t="shared" si="23"/>
        <v>10000</v>
      </c>
      <c r="V90" s="25">
        <f t="shared" si="24"/>
        <v>0</v>
      </c>
      <c r="W90" s="25">
        <f t="shared" si="25"/>
        <v>0</v>
      </c>
      <c r="X90" s="25">
        <f t="shared" si="26"/>
        <v>10000</v>
      </c>
    </row>
    <row r="91" spans="5:24" x14ac:dyDescent="0.35">
      <c r="E91" s="8">
        <v>8400</v>
      </c>
      <c r="F91" s="25">
        <f t="shared" si="17"/>
        <v>3800</v>
      </c>
      <c r="G91" s="25">
        <f t="shared" si="18"/>
        <v>0</v>
      </c>
      <c r="H91" s="25">
        <f t="shared" si="19"/>
        <v>10000</v>
      </c>
      <c r="I91" s="26"/>
      <c r="J91" s="8">
        <v>8400</v>
      </c>
      <c r="K91" s="25">
        <f t="shared" si="20"/>
        <v>0</v>
      </c>
      <c r="L91" s="25">
        <f t="shared" si="21"/>
        <v>10000</v>
      </c>
      <c r="M91" s="25">
        <f t="shared" si="22"/>
        <v>0</v>
      </c>
      <c r="R91" s="12">
        <v>84</v>
      </c>
      <c r="S91" s="18">
        <v>-0.41527954421157021</v>
      </c>
      <c r="T91" s="19">
        <f t="shared" si="27"/>
        <v>4377.9079547198444</v>
      </c>
      <c r="U91" s="25">
        <f t="shared" si="23"/>
        <v>10000</v>
      </c>
      <c r="V91" s="25">
        <f t="shared" si="24"/>
        <v>0</v>
      </c>
      <c r="W91" s="25">
        <f t="shared" si="25"/>
        <v>0</v>
      </c>
      <c r="X91" s="25">
        <f t="shared" si="26"/>
        <v>10000</v>
      </c>
    </row>
    <row r="92" spans="5:24" x14ac:dyDescent="0.35">
      <c r="E92" s="8">
        <v>8500</v>
      </c>
      <c r="F92" s="25">
        <f t="shared" si="17"/>
        <v>3900</v>
      </c>
      <c r="G92" s="25">
        <f t="shared" si="18"/>
        <v>0</v>
      </c>
      <c r="H92" s="25">
        <f t="shared" si="19"/>
        <v>10000</v>
      </c>
      <c r="I92" s="26"/>
      <c r="J92" s="8">
        <v>8500</v>
      </c>
      <c r="K92" s="25">
        <f t="shared" si="20"/>
        <v>0</v>
      </c>
      <c r="L92" s="25">
        <f t="shared" si="21"/>
        <v>10000</v>
      </c>
      <c r="M92" s="25">
        <f t="shared" si="22"/>
        <v>0</v>
      </c>
      <c r="R92" s="12">
        <v>85</v>
      </c>
      <c r="S92" s="18">
        <v>-1.2119288131871666</v>
      </c>
      <c r="T92" s="19">
        <f t="shared" si="27"/>
        <v>3967.1580540787595</v>
      </c>
      <c r="U92" s="25">
        <f t="shared" si="23"/>
        <v>10000</v>
      </c>
      <c r="V92" s="25">
        <f t="shared" si="24"/>
        <v>0</v>
      </c>
      <c r="W92" s="25">
        <f t="shared" si="25"/>
        <v>0</v>
      </c>
      <c r="X92" s="25">
        <f t="shared" si="26"/>
        <v>10000</v>
      </c>
    </row>
    <row r="93" spans="5:24" x14ac:dyDescent="0.35">
      <c r="E93" s="8">
        <v>8600</v>
      </c>
      <c r="F93" s="25">
        <f t="shared" si="17"/>
        <v>4000</v>
      </c>
      <c r="G93" s="25">
        <f t="shared" si="18"/>
        <v>0</v>
      </c>
      <c r="H93" s="25">
        <f t="shared" si="19"/>
        <v>10000</v>
      </c>
      <c r="I93" s="26"/>
      <c r="J93" s="8">
        <v>8600</v>
      </c>
      <c r="K93" s="25">
        <f t="shared" si="20"/>
        <v>0</v>
      </c>
      <c r="L93" s="25">
        <f t="shared" si="21"/>
        <v>10000</v>
      </c>
      <c r="M93" s="25">
        <f t="shared" si="22"/>
        <v>0</v>
      </c>
      <c r="R93" s="12">
        <v>86</v>
      </c>
      <c r="S93" s="18">
        <v>-0.94778257875290428</v>
      </c>
      <c r="T93" s="19">
        <f t="shared" si="27"/>
        <v>3677.9624955367003</v>
      </c>
      <c r="U93" s="25">
        <f t="shared" si="23"/>
        <v>10000</v>
      </c>
      <c r="V93" s="25">
        <f t="shared" si="24"/>
        <v>0</v>
      </c>
      <c r="W93" s="25">
        <f t="shared" si="25"/>
        <v>0</v>
      </c>
      <c r="X93" s="25">
        <f t="shared" si="26"/>
        <v>10000</v>
      </c>
    </row>
    <row r="94" spans="5:24" x14ac:dyDescent="0.35">
      <c r="E94" s="8">
        <v>8700</v>
      </c>
      <c r="F94" s="25">
        <f t="shared" si="17"/>
        <v>4100</v>
      </c>
      <c r="G94" s="25">
        <f t="shared" si="18"/>
        <v>0</v>
      </c>
      <c r="H94" s="25">
        <f t="shared" si="19"/>
        <v>10000</v>
      </c>
      <c r="I94" s="26"/>
      <c r="J94" s="8">
        <v>8700</v>
      </c>
      <c r="K94" s="25">
        <f t="shared" si="20"/>
        <v>0</v>
      </c>
      <c r="L94" s="25">
        <f t="shared" si="21"/>
        <v>10000</v>
      </c>
      <c r="M94" s="25">
        <f t="shared" si="22"/>
        <v>0</v>
      </c>
      <c r="R94" s="12">
        <v>87</v>
      </c>
      <c r="S94" s="18">
        <v>0.28835842807404477</v>
      </c>
      <c r="T94" s="19">
        <f t="shared" si="27"/>
        <v>3794.3249125928746</v>
      </c>
      <c r="U94" s="25">
        <f t="shared" si="23"/>
        <v>10000</v>
      </c>
      <c r="V94" s="25">
        <f t="shared" si="24"/>
        <v>0</v>
      </c>
      <c r="W94" s="25">
        <f t="shared" si="25"/>
        <v>0</v>
      </c>
      <c r="X94" s="25">
        <f t="shared" si="26"/>
        <v>10000</v>
      </c>
    </row>
    <row r="95" spans="5:24" x14ac:dyDescent="0.35">
      <c r="E95" s="8">
        <v>8800</v>
      </c>
      <c r="F95" s="25">
        <f t="shared" si="17"/>
        <v>4200</v>
      </c>
      <c r="G95" s="25">
        <f t="shared" si="18"/>
        <v>0</v>
      </c>
      <c r="H95" s="25">
        <f t="shared" si="19"/>
        <v>10000</v>
      </c>
      <c r="I95" s="26"/>
      <c r="J95" s="8">
        <v>8800</v>
      </c>
      <c r="K95" s="25">
        <f t="shared" si="20"/>
        <v>0</v>
      </c>
      <c r="L95" s="25">
        <f t="shared" si="21"/>
        <v>10000</v>
      </c>
      <c r="M95" s="25">
        <f t="shared" si="22"/>
        <v>0</v>
      </c>
      <c r="R95" s="12">
        <v>88</v>
      </c>
      <c r="S95" s="18">
        <v>0.33965373657522169</v>
      </c>
      <c r="T95" s="19">
        <f t="shared" si="27"/>
        <v>3931.7613027196844</v>
      </c>
      <c r="U95" s="25">
        <f t="shared" si="23"/>
        <v>10000</v>
      </c>
      <c r="V95" s="25">
        <f t="shared" si="24"/>
        <v>0</v>
      </c>
      <c r="W95" s="25">
        <f t="shared" si="25"/>
        <v>0</v>
      </c>
      <c r="X95" s="25">
        <f t="shared" si="26"/>
        <v>10000</v>
      </c>
    </row>
    <row r="96" spans="5:24" x14ac:dyDescent="0.35">
      <c r="E96" s="8">
        <v>8900</v>
      </c>
      <c r="F96" s="25">
        <f t="shared" si="17"/>
        <v>4300</v>
      </c>
      <c r="G96" s="25">
        <f t="shared" si="18"/>
        <v>0</v>
      </c>
      <c r="H96" s="25">
        <f t="shared" si="19"/>
        <v>10000</v>
      </c>
      <c r="I96" s="26"/>
      <c r="J96" s="8">
        <v>8900</v>
      </c>
      <c r="K96" s="25">
        <f t="shared" si="20"/>
        <v>0</v>
      </c>
      <c r="L96" s="25">
        <f t="shared" si="21"/>
        <v>10000</v>
      </c>
      <c r="M96" s="25">
        <f t="shared" si="22"/>
        <v>0</v>
      </c>
      <c r="R96" s="12">
        <v>89</v>
      </c>
      <c r="S96" s="18">
        <v>0.40024713431541337</v>
      </c>
      <c r="T96" s="19">
        <f t="shared" si="27"/>
        <v>4095.5684300323333</v>
      </c>
      <c r="U96" s="25">
        <f t="shared" si="23"/>
        <v>10000</v>
      </c>
      <c r="V96" s="25">
        <f t="shared" si="24"/>
        <v>0</v>
      </c>
      <c r="W96" s="25">
        <f t="shared" si="25"/>
        <v>0</v>
      </c>
      <c r="X96" s="25">
        <f t="shared" si="26"/>
        <v>10000</v>
      </c>
    </row>
    <row r="97" spans="5:24" x14ac:dyDescent="0.35">
      <c r="E97" s="8">
        <v>9000</v>
      </c>
      <c r="F97" s="25">
        <f t="shared" si="17"/>
        <v>4400</v>
      </c>
      <c r="G97" s="25">
        <f t="shared" si="18"/>
        <v>0</v>
      </c>
      <c r="H97" s="25">
        <f t="shared" si="19"/>
        <v>10000</v>
      </c>
      <c r="I97" s="26"/>
      <c r="J97" s="8">
        <v>9000</v>
      </c>
      <c r="K97" s="25">
        <f t="shared" si="20"/>
        <v>0</v>
      </c>
      <c r="L97" s="25">
        <f t="shared" si="21"/>
        <v>10000</v>
      </c>
      <c r="M97" s="25">
        <f t="shared" si="22"/>
        <v>0</v>
      </c>
      <c r="R97" s="12">
        <v>90</v>
      </c>
      <c r="S97" s="18">
        <v>0.19506094746994712</v>
      </c>
      <c r="T97" s="19">
        <f t="shared" si="27"/>
        <v>4191.2099897019925</v>
      </c>
      <c r="U97" s="25">
        <f t="shared" si="23"/>
        <v>10000</v>
      </c>
      <c r="V97" s="25">
        <f t="shared" si="24"/>
        <v>0</v>
      </c>
      <c r="W97" s="25">
        <f t="shared" si="25"/>
        <v>0</v>
      </c>
      <c r="X97" s="25">
        <f t="shared" si="26"/>
        <v>10000</v>
      </c>
    </row>
    <row r="98" spans="5:24" x14ac:dyDescent="0.35">
      <c r="E98" s="8">
        <v>9100</v>
      </c>
      <c r="F98" s="25">
        <f t="shared" si="17"/>
        <v>4500</v>
      </c>
      <c r="G98" s="25">
        <f t="shared" si="18"/>
        <v>0</v>
      </c>
      <c r="H98" s="25">
        <f t="shared" si="19"/>
        <v>10000</v>
      </c>
      <c r="I98" s="26"/>
      <c r="J98" s="8">
        <v>9100</v>
      </c>
      <c r="K98" s="25">
        <f t="shared" si="20"/>
        <v>0</v>
      </c>
      <c r="L98" s="25">
        <f t="shared" si="21"/>
        <v>10000</v>
      </c>
      <c r="M98" s="25">
        <f t="shared" si="22"/>
        <v>0</v>
      </c>
      <c r="R98" s="12">
        <v>91</v>
      </c>
      <c r="S98" s="18">
        <v>-0.33645916197137676</v>
      </c>
      <c r="T98" s="19">
        <f t="shared" si="27"/>
        <v>4096.5067128296141</v>
      </c>
      <c r="U98" s="25">
        <f t="shared" si="23"/>
        <v>10000</v>
      </c>
      <c r="V98" s="25">
        <f t="shared" si="24"/>
        <v>0</v>
      </c>
      <c r="W98" s="25">
        <f t="shared" si="25"/>
        <v>0</v>
      </c>
      <c r="X98" s="25">
        <f t="shared" si="26"/>
        <v>10000</v>
      </c>
    </row>
    <row r="99" spans="5:24" x14ac:dyDescent="0.35">
      <c r="E99" s="8">
        <v>9200</v>
      </c>
      <c r="F99" s="25">
        <f t="shared" si="17"/>
        <v>4600</v>
      </c>
      <c r="G99" s="25">
        <f t="shared" si="18"/>
        <v>0</v>
      </c>
      <c r="H99" s="25">
        <f t="shared" si="19"/>
        <v>10000</v>
      </c>
      <c r="I99" s="26"/>
      <c r="J99" s="8">
        <v>9200</v>
      </c>
      <c r="K99" s="25">
        <f t="shared" si="20"/>
        <v>0</v>
      </c>
      <c r="L99" s="25">
        <f t="shared" si="21"/>
        <v>10000</v>
      </c>
      <c r="M99" s="25">
        <f t="shared" si="22"/>
        <v>0</v>
      </c>
      <c r="R99" s="12">
        <v>92</v>
      </c>
      <c r="S99" s="18">
        <v>2.477817869211997</v>
      </c>
      <c r="T99" s="19">
        <f t="shared" si="27"/>
        <v>5106.5054773897882</v>
      </c>
      <c r="U99" s="25">
        <f t="shared" si="23"/>
        <v>0</v>
      </c>
      <c r="V99" s="25">
        <f t="shared" si="24"/>
        <v>10000</v>
      </c>
      <c r="W99" s="25">
        <f t="shared" si="25"/>
        <v>10000</v>
      </c>
      <c r="X99" s="25">
        <f t="shared" si="26"/>
        <v>0</v>
      </c>
    </row>
    <row r="100" spans="5:24" x14ac:dyDescent="0.35">
      <c r="E100" s="8">
        <v>9300</v>
      </c>
      <c r="F100" s="25">
        <f t="shared" si="17"/>
        <v>4700</v>
      </c>
      <c r="G100" s="25">
        <f t="shared" si="18"/>
        <v>0</v>
      </c>
      <c r="H100" s="25">
        <f t="shared" si="19"/>
        <v>10000</v>
      </c>
      <c r="I100" s="26"/>
      <c r="J100" s="8">
        <v>9300</v>
      </c>
      <c r="K100" s="25">
        <f t="shared" si="20"/>
        <v>0</v>
      </c>
      <c r="L100" s="25">
        <f t="shared" si="21"/>
        <v>10000</v>
      </c>
      <c r="M100" s="25">
        <f t="shared" si="22"/>
        <v>0</v>
      </c>
      <c r="R100" s="12">
        <v>93</v>
      </c>
      <c r="S100" s="18">
        <v>0.55316444984544988</v>
      </c>
      <c r="T100" s="19">
        <f t="shared" si="27"/>
        <v>5390.0240688449358</v>
      </c>
      <c r="U100" s="25">
        <f t="shared" si="23"/>
        <v>0</v>
      </c>
      <c r="V100" s="25">
        <f t="shared" si="24"/>
        <v>10000</v>
      </c>
      <c r="W100" s="25">
        <f t="shared" si="25"/>
        <v>10000</v>
      </c>
      <c r="X100" s="25">
        <f t="shared" si="26"/>
        <v>0</v>
      </c>
    </row>
    <row r="101" spans="5:24" x14ac:dyDescent="0.35">
      <c r="E101" s="8">
        <v>9400</v>
      </c>
      <c r="F101" s="25">
        <f t="shared" si="17"/>
        <v>4800</v>
      </c>
      <c r="G101" s="25">
        <f t="shared" si="18"/>
        <v>0</v>
      </c>
      <c r="H101" s="25">
        <f t="shared" si="19"/>
        <v>10000</v>
      </c>
      <c r="I101" s="26"/>
      <c r="J101" s="8">
        <v>9400</v>
      </c>
      <c r="K101" s="25">
        <f t="shared" si="20"/>
        <v>0</v>
      </c>
      <c r="L101" s="25">
        <f t="shared" si="21"/>
        <v>10000</v>
      </c>
      <c r="M101" s="25">
        <f t="shared" si="22"/>
        <v>0</v>
      </c>
      <c r="R101" s="12">
        <v>94</v>
      </c>
      <c r="S101" s="18">
        <v>6.6740109573948811E-2</v>
      </c>
      <c r="T101" s="19">
        <f t="shared" si="27"/>
        <v>5455.057402252668</v>
      </c>
      <c r="U101" s="25">
        <f t="shared" si="23"/>
        <v>0</v>
      </c>
      <c r="V101" s="25">
        <f t="shared" si="24"/>
        <v>10000</v>
      </c>
      <c r="W101" s="25">
        <f t="shared" si="25"/>
        <v>10000</v>
      </c>
      <c r="X101" s="25">
        <f t="shared" si="26"/>
        <v>0</v>
      </c>
    </row>
    <row r="102" spans="5:24" x14ac:dyDescent="0.35">
      <c r="E102" s="8">
        <v>9500</v>
      </c>
      <c r="F102" s="25">
        <f t="shared" si="17"/>
        <v>4900</v>
      </c>
      <c r="G102" s="25">
        <f t="shared" si="18"/>
        <v>0</v>
      </c>
      <c r="H102" s="25">
        <f t="shared" si="19"/>
        <v>10000</v>
      </c>
      <c r="I102" s="26"/>
      <c r="J102" s="8">
        <v>9500</v>
      </c>
      <c r="K102" s="25">
        <f t="shared" si="20"/>
        <v>0</v>
      </c>
      <c r="L102" s="25">
        <f t="shared" si="21"/>
        <v>10000</v>
      </c>
      <c r="M102" s="25">
        <f t="shared" si="22"/>
        <v>0</v>
      </c>
      <c r="R102" s="12">
        <v>95</v>
      </c>
      <c r="S102" s="18">
        <v>-0.76919947817036294</v>
      </c>
      <c r="T102" s="19">
        <f t="shared" si="27"/>
        <v>5136.0632224855681</v>
      </c>
      <c r="U102" s="25">
        <f t="shared" si="23"/>
        <v>0</v>
      </c>
      <c r="V102" s="25">
        <f t="shared" si="24"/>
        <v>10000</v>
      </c>
      <c r="W102" s="25">
        <f t="shared" si="25"/>
        <v>10000</v>
      </c>
      <c r="X102" s="25">
        <f t="shared" si="26"/>
        <v>0</v>
      </c>
    </row>
    <row r="103" spans="5:24" x14ac:dyDescent="0.35">
      <c r="E103" s="8">
        <v>9600</v>
      </c>
      <c r="F103" s="25">
        <f t="shared" ref="F103:F107" si="28">MAX(E103-$C$5,0)</f>
        <v>5000</v>
      </c>
      <c r="G103" s="25">
        <f t="shared" si="18"/>
        <v>0</v>
      </c>
      <c r="H103" s="25">
        <f t="shared" si="19"/>
        <v>10000</v>
      </c>
      <c r="I103" s="26"/>
      <c r="J103" s="8">
        <v>9600</v>
      </c>
      <c r="K103" s="25">
        <f t="shared" ref="K103:K107" si="29">MAX($C$11-J103,0)</f>
        <v>0</v>
      </c>
      <c r="L103" s="25">
        <f t="shared" si="21"/>
        <v>10000</v>
      </c>
      <c r="M103" s="25">
        <f t="shared" si="22"/>
        <v>0</v>
      </c>
      <c r="R103" s="12">
        <v>96</v>
      </c>
      <c r="S103" s="18">
        <v>-0.13428334393316746</v>
      </c>
      <c r="T103" s="19">
        <f t="shared" si="27"/>
        <v>5108.5003069392942</v>
      </c>
      <c r="U103" s="25">
        <f t="shared" si="23"/>
        <v>0</v>
      </c>
      <c r="V103" s="25">
        <f t="shared" si="24"/>
        <v>10000</v>
      </c>
      <c r="W103" s="25">
        <f t="shared" si="25"/>
        <v>10000</v>
      </c>
      <c r="X103" s="25">
        <f t="shared" si="26"/>
        <v>0</v>
      </c>
    </row>
    <row r="104" spans="5:24" x14ac:dyDescent="0.35">
      <c r="E104" s="8">
        <v>9700</v>
      </c>
      <c r="F104" s="25">
        <f t="shared" si="28"/>
        <v>5100</v>
      </c>
      <c r="G104" s="25">
        <f t="shared" si="18"/>
        <v>0</v>
      </c>
      <c r="H104" s="25">
        <f t="shared" si="19"/>
        <v>10000</v>
      </c>
      <c r="I104" s="26"/>
      <c r="J104" s="8">
        <v>9700</v>
      </c>
      <c r="K104" s="25">
        <f t="shared" si="29"/>
        <v>0</v>
      </c>
      <c r="L104" s="25">
        <f t="shared" si="21"/>
        <v>10000</v>
      </c>
      <c r="M104" s="25">
        <f t="shared" si="22"/>
        <v>0</v>
      </c>
      <c r="R104" s="12">
        <v>97</v>
      </c>
      <c r="S104" s="18">
        <v>-0.1105868877657382</v>
      </c>
      <c r="T104" s="19">
        <f t="shared" si="27"/>
        <v>5091.5023649726372</v>
      </c>
      <c r="U104" s="25">
        <f t="shared" si="23"/>
        <v>0</v>
      </c>
      <c r="V104" s="25">
        <f t="shared" si="24"/>
        <v>10000</v>
      </c>
      <c r="W104" s="25">
        <f t="shared" si="25"/>
        <v>10000</v>
      </c>
      <c r="X104" s="25">
        <f t="shared" si="26"/>
        <v>0</v>
      </c>
    </row>
    <row r="105" spans="5:24" x14ac:dyDescent="0.35">
      <c r="E105" s="8">
        <v>9800</v>
      </c>
      <c r="F105" s="25">
        <f t="shared" si="28"/>
        <v>5200</v>
      </c>
      <c r="G105" s="25">
        <f t="shared" si="18"/>
        <v>0</v>
      </c>
      <c r="H105" s="25">
        <f t="shared" si="19"/>
        <v>10000</v>
      </c>
      <c r="I105" s="26"/>
      <c r="J105" s="8">
        <v>9800</v>
      </c>
      <c r="K105" s="25">
        <f t="shared" si="29"/>
        <v>0</v>
      </c>
      <c r="L105" s="25">
        <f t="shared" si="21"/>
        <v>10000</v>
      </c>
      <c r="M105" s="25">
        <f t="shared" si="22"/>
        <v>0</v>
      </c>
      <c r="R105" s="12">
        <v>98</v>
      </c>
      <c r="S105" s="18">
        <v>-1.1100777877709211</v>
      </c>
      <c r="T105" s="19">
        <f t="shared" si="27"/>
        <v>4654.5947706817014</v>
      </c>
      <c r="U105" s="25">
        <f t="shared" si="23"/>
        <v>0</v>
      </c>
      <c r="V105" s="25">
        <f t="shared" si="24"/>
        <v>10000</v>
      </c>
      <c r="W105" s="25">
        <f t="shared" si="25"/>
        <v>10000</v>
      </c>
      <c r="X105" s="25">
        <f t="shared" si="26"/>
        <v>0</v>
      </c>
    </row>
    <row r="106" spans="5:24" x14ac:dyDescent="0.35">
      <c r="E106" s="8">
        <v>9900</v>
      </c>
      <c r="F106" s="25">
        <f t="shared" si="28"/>
        <v>5300</v>
      </c>
      <c r="G106" s="25">
        <f t="shared" si="18"/>
        <v>0</v>
      </c>
      <c r="H106" s="25">
        <f t="shared" si="19"/>
        <v>10000</v>
      </c>
      <c r="I106" s="26"/>
      <c r="J106" s="8">
        <v>9900</v>
      </c>
      <c r="K106" s="25">
        <f t="shared" si="29"/>
        <v>0</v>
      </c>
      <c r="L106" s="25">
        <f t="shared" si="21"/>
        <v>10000</v>
      </c>
      <c r="M106" s="25">
        <f t="shared" si="22"/>
        <v>0</v>
      </c>
      <c r="R106" s="12">
        <v>99</v>
      </c>
      <c r="S106" s="18">
        <v>0.83276827176249535</v>
      </c>
      <c r="T106" s="19">
        <f t="shared" si="27"/>
        <v>5033.1967454104715</v>
      </c>
      <c r="U106" s="25">
        <f t="shared" si="23"/>
        <v>0</v>
      </c>
      <c r="V106" s="25">
        <f t="shared" si="24"/>
        <v>10000</v>
      </c>
      <c r="W106" s="25">
        <f t="shared" si="25"/>
        <v>10000</v>
      </c>
      <c r="X106" s="25">
        <f t="shared" si="26"/>
        <v>0</v>
      </c>
    </row>
    <row r="107" spans="5:24" x14ac:dyDescent="0.35">
      <c r="E107" s="8">
        <v>10000</v>
      </c>
      <c r="F107" s="25">
        <f t="shared" si="28"/>
        <v>5400</v>
      </c>
      <c r="G107" s="25">
        <f t="shared" si="18"/>
        <v>0</v>
      </c>
      <c r="H107" s="25">
        <f t="shared" si="19"/>
        <v>10000</v>
      </c>
      <c r="I107" s="26"/>
      <c r="J107" s="8">
        <v>10000</v>
      </c>
      <c r="K107" s="25">
        <f t="shared" si="29"/>
        <v>0</v>
      </c>
      <c r="L107" s="25">
        <f t="shared" si="21"/>
        <v>10000</v>
      </c>
      <c r="M107" s="25">
        <f t="shared" si="22"/>
        <v>0</v>
      </c>
      <c r="R107" s="12">
        <v>100</v>
      </c>
      <c r="S107" s="18">
        <v>1.034229830053923</v>
      </c>
      <c r="T107" s="19">
        <f t="shared" si="27"/>
        <v>5538.1911231443792</v>
      </c>
      <c r="U107" s="25">
        <f t="shared" si="23"/>
        <v>0</v>
      </c>
      <c r="V107" s="25">
        <f t="shared" si="24"/>
        <v>10000</v>
      </c>
      <c r="W107" s="25">
        <f t="shared" si="25"/>
        <v>10000</v>
      </c>
      <c r="X107" s="25">
        <f t="shared" si="26"/>
        <v>0</v>
      </c>
    </row>
    <row r="108" spans="5:24" x14ac:dyDescent="0.35">
      <c r="R108" s="12">
        <v>101</v>
      </c>
      <c r="S108" s="18">
        <v>0.51291705112918073</v>
      </c>
      <c r="T108" s="19">
        <f t="shared" si="27"/>
        <v>5825.3782102874911</v>
      </c>
      <c r="U108" s="25">
        <f>IF(T108 &lt; $C$5, 10000, 0)</f>
        <v>0</v>
      </c>
      <c r="V108" s="25">
        <f>IF(T108 &gt;= $C$5, 10000, 0)</f>
        <v>10000</v>
      </c>
      <c r="W108" s="25">
        <f>IF(T108 &gt;= $C$11, 10000, 0)</f>
        <v>10000</v>
      </c>
      <c r="X108" s="25">
        <f t="shared" si="26"/>
        <v>0</v>
      </c>
    </row>
    <row r="109" spans="5:24" x14ac:dyDescent="0.35">
      <c r="R109" s="12">
        <v>102</v>
      </c>
      <c r="S109" s="18">
        <v>0.77718349223390015</v>
      </c>
      <c r="T109" s="19">
        <f t="shared" si="27"/>
        <v>6269.0212620576458</v>
      </c>
      <c r="U109" s="25">
        <f t="shared" ref="U109:U127" si="30">IF(T109 &lt; $C$5, 10000, 0)</f>
        <v>0</v>
      </c>
      <c r="V109" s="25">
        <f t="shared" ref="V109:V127" si="31">IF(T109 &gt;= $C$5, 10000, 0)</f>
        <v>10000</v>
      </c>
      <c r="W109" s="25">
        <f t="shared" ref="W109:W127" si="32">IF(T109 &gt;= $C$11, 10000, 0)</f>
        <v>10000</v>
      </c>
      <c r="X109" s="25">
        <f t="shared" si="26"/>
        <v>0</v>
      </c>
    </row>
    <row r="110" spans="5:24" x14ac:dyDescent="0.35">
      <c r="R110" s="12">
        <v>103</v>
      </c>
      <c r="S110" s="18">
        <v>0.49470649538051109</v>
      </c>
      <c r="T110" s="19">
        <f t="shared" si="27"/>
        <v>6583.7356460911542</v>
      </c>
      <c r="U110" s="25">
        <f t="shared" si="30"/>
        <v>0</v>
      </c>
      <c r="V110" s="25">
        <f t="shared" si="31"/>
        <v>10000</v>
      </c>
      <c r="W110" s="25">
        <f t="shared" si="32"/>
        <v>10000</v>
      </c>
      <c r="X110" s="25">
        <f t="shared" si="26"/>
        <v>0</v>
      </c>
    </row>
    <row r="111" spans="5:24" x14ac:dyDescent="0.35">
      <c r="R111" s="12">
        <v>104</v>
      </c>
      <c r="S111" s="18">
        <v>0.65342751532154286</v>
      </c>
      <c r="T111" s="19">
        <f t="shared" si="27"/>
        <v>7009.753273193739</v>
      </c>
      <c r="U111" s="25">
        <f t="shared" si="30"/>
        <v>0</v>
      </c>
      <c r="V111" s="25">
        <f t="shared" si="31"/>
        <v>10000</v>
      </c>
      <c r="W111" s="25">
        <f t="shared" si="32"/>
        <v>10000</v>
      </c>
      <c r="X111" s="25">
        <f t="shared" si="26"/>
        <v>0</v>
      </c>
    </row>
    <row r="112" spans="5:24" x14ac:dyDescent="0.35">
      <c r="R112" s="12">
        <v>105</v>
      </c>
      <c r="S112" s="18">
        <v>-0.58920968439799237</v>
      </c>
      <c r="T112" s="19">
        <f t="shared" si="27"/>
        <v>6703.3178472426061</v>
      </c>
      <c r="U112" s="25">
        <f t="shared" si="30"/>
        <v>0</v>
      </c>
      <c r="V112" s="25">
        <f t="shared" si="31"/>
        <v>10000</v>
      </c>
      <c r="W112" s="25">
        <f t="shared" si="32"/>
        <v>10000</v>
      </c>
      <c r="X112" s="25">
        <f t="shared" si="26"/>
        <v>0</v>
      </c>
    </row>
    <row r="113" spans="18:24" x14ac:dyDescent="0.35">
      <c r="R113" s="12">
        <v>106</v>
      </c>
      <c r="S113" s="18">
        <v>0.96817727918640339</v>
      </c>
      <c r="T113" s="19">
        <f t="shared" si="27"/>
        <v>7333.8920877175051</v>
      </c>
      <c r="U113" s="25">
        <f t="shared" si="30"/>
        <v>0</v>
      </c>
      <c r="V113" s="25">
        <f t="shared" si="31"/>
        <v>10000</v>
      </c>
      <c r="W113" s="25">
        <f t="shared" si="32"/>
        <v>10000</v>
      </c>
      <c r="X113" s="25">
        <f t="shared" si="26"/>
        <v>0</v>
      </c>
    </row>
    <row r="114" spans="18:24" x14ac:dyDescent="0.35">
      <c r="R114" s="12">
        <v>107</v>
      </c>
      <c r="S114" s="18">
        <v>-7.1673456409167627E-2</v>
      </c>
      <c r="T114" s="19">
        <f t="shared" si="27"/>
        <v>7334.1144784824173</v>
      </c>
      <c r="U114" s="25">
        <f t="shared" si="30"/>
        <v>0</v>
      </c>
      <c r="V114" s="25">
        <f t="shared" si="31"/>
        <v>10000</v>
      </c>
      <c r="W114" s="25">
        <f t="shared" si="32"/>
        <v>10000</v>
      </c>
      <c r="X114" s="25">
        <f t="shared" si="26"/>
        <v>0</v>
      </c>
    </row>
    <row r="115" spans="18:24" x14ac:dyDescent="0.35">
      <c r="R115" s="12">
        <v>108</v>
      </c>
      <c r="S115" s="18">
        <v>0.62666552371936979</v>
      </c>
      <c r="T115" s="19">
        <f t="shared" si="27"/>
        <v>7790.6465566144789</v>
      </c>
      <c r="U115" s="25">
        <f t="shared" si="30"/>
        <v>0</v>
      </c>
      <c r="V115" s="25">
        <f t="shared" si="31"/>
        <v>10000</v>
      </c>
      <c r="W115" s="25">
        <f t="shared" si="32"/>
        <v>10000</v>
      </c>
      <c r="X115" s="25">
        <f t="shared" si="26"/>
        <v>0</v>
      </c>
    </row>
    <row r="116" spans="18:24" x14ac:dyDescent="0.35">
      <c r="R116" s="12">
        <v>109</v>
      </c>
      <c r="S116" s="18">
        <v>0.72245702839074299</v>
      </c>
      <c r="T116" s="19">
        <f t="shared" si="27"/>
        <v>8344.3962858502491</v>
      </c>
      <c r="U116" s="25">
        <f t="shared" si="30"/>
        <v>0</v>
      </c>
      <c r="V116" s="25">
        <f t="shared" si="31"/>
        <v>10000</v>
      </c>
      <c r="W116" s="25">
        <f t="shared" si="32"/>
        <v>10000</v>
      </c>
      <c r="X116" s="25">
        <f t="shared" si="26"/>
        <v>0</v>
      </c>
    </row>
    <row r="117" spans="18:24" x14ac:dyDescent="0.35">
      <c r="R117" s="12">
        <v>110</v>
      </c>
      <c r="S117" s="18">
        <v>-1.8490720862340964</v>
      </c>
      <c r="T117" s="19">
        <f t="shared" si="27"/>
        <v>7156.3599130195462</v>
      </c>
      <c r="U117" s="25">
        <f t="shared" si="30"/>
        <v>0</v>
      </c>
      <c r="V117" s="25">
        <f t="shared" si="31"/>
        <v>10000</v>
      </c>
      <c r="W117" s="25">
        <f t="shared" si="32"/>
        <v>10000</v>
      </c>
      <c r="X117" s="25">
        <f t="shared" si="26"/>
        <v>0</v>
      </c>
    </row>
    <row r="118" spans="18:24" x14ac:dyDescent="0.35">
      <c r="R118" s="12">
        <v>111</v>
      </c>
      <c r="S118" s="18">
        <v>-0.35333175321949151</v>
      </c>
      <c r="T118" s="19">
        <f t="shared" si="27"/>
        <v>6984.4642689741358</v>
      </c>
      <c r="U118" s="25">
        <f t="shared" si="30"/>
        <v>0</v>
      </c>
      <c r="V118" s="25">
        <f t="shared" si="31"/>
        <v>10000</v>
      </c>
      <c r="W118" s="25">
        <f t="shared" si="32"/>
        <v>10000</v>
      </c>
      <c r="X118" s="25">
        <f t="shared" si="26"/>
        <v>0</v>
      </c>
    </row>
    <row r="119" spans="18:24" x14ac:dyDescent="0.35">
      <c r="R119" s="12">
        <v>112</v>
      </c>
      <c r="S119" s="18">
        <v>-0.42280522174100343</v>
      </c>
      <c r="T119" s="19">
        <f t="shared" si="27"/>
        <v>6775.889106016165</v>
      </c>
      <c r="U119" s="25">
        <f t="shared" si="30"/>
        <v>0</v>
      </c>
      <c r="V119" s="25">
        <f t="shared" si="31"/>
        <v>10000</v>
      </c>
      <c r="W119" s="25">
        <f t="shared" si="32"/>
        <v>10000</v>
      </c>
      <c r="X119" s="25">
        <f t="shared" si="26"/>
        <v>0</v>
      </c>
    </row>
    <row r="120" spans="18:24" x14ac:dyDescent="0.35">
      <c r="R120" s="12">
        <v>113</v>
      </c>
      <c r="S120" s="18">
        <v>0.13755766565123237</v>
      </c>
      <c r="T120" s="19">
        <f t="shared" si="27"/>
        <v>6899.7459028389694</v>
      </c>
      <c r="U120" s="25">
        <f t="shared" si="30"/>
        <v>0</v>
      </c>
      <c r="V120" s="25">
        <f t="shared" si="31"/>
        <v>10000</v>
      </c>
      <c r="W120" s="25">
        <f t="shared" si="32"/>
        <v>10000</v>
      </c>
      <c r="X120" s="25">
        <f t="shared" si="26"/>
        <v>0</v>
      </c>
    </row>
    <row r="121" spans="18:24" x14ac:dyDescent="0.35">
      <c r="R121" s="12">
        <v>114</v>
      </c>
      <c r="S121" s="18">
        <v>1.4244240930630974</v>
      </c>
      <c r="T121" s="19">
        <f t="shared" si="27"/>
        <v>7852.4168672180831</v>
      </c>
      <c r="U121" s="25">
        <f t="shared" si="30"/>
        <v>0</v>
      </c>
      <c r="V121" s="25">
        <f t="shared" si="31"/>
        <v>10000</v>
      </c>
      <c r="W121" s="25">
        <f t="shared" si="32"/>
        <v>10000</v>
      </c>
      <c r="X121" s="25">
        <f t="shared" si="26"/>
        <v>0</v>
      </c>
    </row>
    <row r="122" spans="18:24" x14ac:dyDescent="0.35">
      <c r="R122" s="12">
        <v>115</v>
      </c>
      <c r="S122" s="18">
        <v>-0.54634226306314959</v>
      </c>
      <c r="T122" s="19">
        <f t="shared" si="27"/>
        <v>7537.016859526515</v>
      </c>
      <c r="U122" s="25">
        <f t="shared" si="30"/>
        <v>0</v>
      </c>
      <c r="V122" s="25">
        <f t="shared" si="31"/>
        <v>10000</v>
      </c>
      <c r="W122" s="25">
        <f t="shared" si="32"/>
        <v>10000</v>
      </c>
      <c r="X122" s="25">
        <f t="shared" si="26"/>
        <v>0</v>
      </c>
    </row>
    <row r="123" spans="18:24" x14ac:dyDescent="0.35">
      <c r="R123" s="12">
        <v>116</v>
      </c>
      <c r="S123" s="18">
        <v>-0.29746541560158163</v>
      </c>
      <c r="T123" s="19">
        <f t="shared" si="27"/>
        <v>7391.5819269725762</v>
      </c>
      <c r="U123" s="25">
        <f t="shared" si="30"/>
        <v>0</v>
      </c>
      <c r="V123" s="25">
        <f t="shared" si="31"/>
        <v>10000</v>
      </c>
      <c r="W123" s="25">
        <f t="shared" si="32"/>
        <v>10000</v>
      </c>
      <c r="X123" s="25">
        <f t="shared" si="26"/>
        <v>0</v>
      </c>
    </row>
    <row r="124" spans="18:24" x14ac:dyDescent="0.35">
      <c r="R124" s="12">
        <v>117</v>
      </c>
      <c r="S124" s="18">
        <v>-1.0077717189359472</v>
      </c>
      <c r="T124" s="19">
        <f t="shared" si="27"/>
        <v>6817.3164385960145</v>
      </c>
      <c r="U124" s="25">
        <f t="shared" si="30"/>
        <v>0</v>
      </c>
      <c r="V124" s="25">
        <f t="shared" si="31"/>
        <v>10000</v>
      </c>
      <c r="W124" s="25">
        <f t="shared" si="32"/>
        <v>10000</v>
      </c>
      <c r="X124" s="25">
        <f t="shared" si="26"/>
        <v>0</v>
      </c>
    </row>
    <row r="125" spans="18:24" x14ac:dyDescent="0.35">
      <c r="R125" s="12">
        <v>118</v>
      </c>
      <c r="S125" s="18">
        <v>1.6523955275672131</v>
      </c>
      <c r="T125" s="19">
        <f t="shared" si="27"/>
        <v>7912.99283110753</v>
      </c>
      <c r="U125" s="25">
        <f t="shared" si="30"/>
        <v>0</v>
      </c>
      <c r="V125" s="25">
        <f t="shared" si="31"/>
        <v>10000</v>
      </c>
      <c r="W125" s="25">
        <f t="shared" si="32"/>
        <v>10000</v>
      </c>
      <c r="X125" s="25">
        <f t="shared" si="26"/>
        <v>0</v>
      </c>
    </row>
    <row r="126" spans="18:24" x14ac:dyDescent="0.35">
      <c r="R126" s="12">
        <v>119</v>
      </c>
      <c r="S126" s="18">
        <v>0.35707014380333651</v>
      </c>
      <c r="T126" s="19">
        <f t="shared" si="27"/>
        <v>8211.9658769053622</v>
      </c>
      <c r="U126" s="25">
        <f t="shared" si="30"/>
        <v>0</v>
      </c>
      <c r="V126" s="25">
        <f t="shared" si="31"/>
        <v>10000</v>
      </c>
      <c r="W126" s="25">
        <f t="shared" si="32"/>
        <v>10000</v>
      </c>
      <c r="X126" s="25">
        <f t="shared" si="26"/>
        <v>0</v>
      </c>
    </row>
    <row r="127" spans="18:24" x14ac:dyDescent="0.35">
      <c r="R127" s="17">
        <v>120</v>
      </c>
      <c r="S127" s="18">
        <v>0.40167196511191622</v>
      </c>
      <c r="T127" s="19">
        <f t="shared" si="27"/>
        <v>8555.1506358241913</v>
      </c>
      <c r="U127" s="25">
        <f t="shared" si="30"/>
        <v>0</v>
      </c>
      <c r="V127" s="25">
        <f t="shared" si="31"/>
        <v>10000</v>
      </c>
      <c r="W127" s="25">
        <f t="shared" si="32"/>
        <v>10000</v>
      </c>
      <c r="X127" s="25">
        <f t="shared" si="26"/>
        <v>0</v>
      </c>
    </row>
  </sheetData>
  <mergeCells count="13">
    <mergeCell ref="L5:L6"/>
    <mergeCell ref="M5:M6"/>
    <mergeCell ref="E5:E6"/>
    <mergeCell ref="J5:J6"/>
    <mergeCell ref="F5:F6"/>
    <mergeCell ref="K5:K6"/>
    <mergeCell ref="G5:G6"/>
    <mergeCell ref="H5:H6"/>
    <mergeCell ref="U5:V5"/>
    <mergeCell ref="W5:X5"/>
    <mergeCell ref="R5:R6"/>
    <mergeCell ref="S5:S6"/>
    <mergeCell ref="T5:T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4</vt:i4>
      </vt:variant>
    </vt:vector>
  </HeadingPairs>
  <TitlesOfParts>
    <vt:vector size="6" baseType="lpstr">
      <vt:lpstr>Read me</vt:lpstr>
      <vt:lpstr>Data</vt:lpstr>
      <vt:lpstr>Fig. 1</vt:lpstr>
      <vt:lpstr>Fig. 2</vt:lpstr>
      <vt:lpstr>Fig. 3</vt:lpstr>
      <vt:lpstr>Fig.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 Bindal</dc:creator>
  <cp:lastModifiedBy>Saral Bindal</cp:lastModifiedBy>
  <dcterms:created xsi:type="dcterms:W3CDTF">2025-12-10T04:47:48Z</dcterms:created>
  <dcterms:modified xsi:type="dcterms:W3CDTF">2026-01-31T12:37:48Z</dcterms:modified>
</cp:coreProperties>
</file>