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ral Bindal\OneDrive\Desktop\Research_Internship\ST_P3\"/>
    </mc:Choice>
  </mc:AlternateContent>
  <xr:revisionPtr revIDLastSave="0" documentId="13_ncr:1_{451735FC-BA67-4A95-9F1F-10E5246CE43D}" xr6:coauthVersionLast="47" xr6:coauthVersionMax="47" xr10:uidLastSave="{00000000-0000-0000-0000-000000000000}"/>
  <bookViews>
    <workbookView xWindow="-110" yWindow="-110" windowWidth="19420" windowHeight="11500" activeTab="4" xr2:uid="{CFA70362-9C59-4032-955F-1DEBD1F40262}"/>
  </bookViews>
  <sheets>
    <sheet name="Read me" sheetId="1" r:id="rId1"/>
    <sheet name="Data" sheetId="14" r:id="rId2"/>
    <sheet name="Fig. ABM" sheetId="12" r:id="rId3"/>
    <sheet name="Fig. GBM" sheetId="13" r:id="rId4"/>
    <sheet name="Fig. Adjsuted ABM " sheetId="1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4" l="1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3" i="14"/>
  <c r="N104" i="14"/>
  <c r="N105" i="14"/>
  <c r="N106" i="14"/>
  <c r="N107" i="14"/>
  <c r="N108" i="14"/>
  <c r="N109" i="14"/>
  <c r="N110" i="14"/>
  <c r="N111" i="14"/>
  <c r="N112" i="14"/>
  <c r="N113" i="14"/>
  <c r="N114" i="14"/>
  <c r="N115" i="14"/>
  <c r="N116" i="14"/>
  <c r="N117" i="14"/>
  <c r="N118" i="14"/>
  <c r="N119" i="14"/>
  <c r="N120" i="14"/>
  <c r="N121" i="14"/>
  <c r="N122" i="14"/>
  <c r="N123" i="14"/>
  <c r="N124" i="14"/>
  <c r="N125" i="14"/>
  <c r="N126" i="14"/>
  <c r="N127" i="14"/>
  <c r="N128" i="14"/>
  <c r="N8" i="14"/>
  <c r="M8" i="14"/>
  <c r="L10" i="14"/>
  <c r="H8" i="14"/>
  <c r="H9" i="14" s="1"/>
  <c r="L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3" i="14"/>
  <c r="S74" i="14"/>
  <c r="S75" i="14"/>
  <c r="S7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0" i="14"/>
  <c r="S91" i="14"/>
  <c r="S92" i="14"/>
  <c r="S93" i="14"/>
  <c r="S94" i="14"/>
  <c r="S95" i="14"/>
  <c r="S96" i="14"/>
  <c r="S97" i="14"/>
  <c r="S98" i="14"/>
  <c r="S99" i="14"/>
  <c r="S100" i="14"/>
  <c r="S101" i="14"/>
  <c r="S102" i="14"/>
  <c r="S103" i="14"/>
  <c r="S104" i="14"/>
  <c r="S105" i="14"/>
  <c r="S106" i="14"/>
  <c r="S107" i="14"/>
  <c r="S108" i="14"/>
  <c r="S109" i="14"/>
  <c r="S110" i="14"/>
  <c r="S111" i="14"/>
  <c r="S112" i="14"/>
  <c r="S113" i="14"/>
  <c r="S114" i="14"/>
  <c r="S115" i="14"/>
  <c r="S116" i="14"/>
  <c r="S117" i="14"/>
  <c r="S118" i="14"/>
  <c r="S119" i="14"/>
  <c r="S120" i="14"/>
  <c r="S121" i="14"/>
  <c r="S122" i="14"/>
  <c r="S123" i="14"/>
  <c r="S124" i="14"/>
  <c r="S125" i="14"/>
  <c r="S126" i="14"/>
  <c r="S127" i="14"/>
  <c r="S128" i="14"/>
  <c r="S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81" i="14"/>
  <c r="R82" i="14"/>
  <c r="R83" i="14"/>
  <c r="R84" i="14"/>
  <c r="R85" i="14"/>
  <c r="R86" i="14"/>
  <c r="R87" i="14"/>
  <c r="R88" i="14"/>
  <c r="R89" i="14"/>
  <c r="R90" i="14"/>
  <c r="R91" i="14"/>
  <c r="R92" i="14"/>
  <c r="R93" i="14"/>
  <c r="R94" i="14"/>
  <c r="R95" i="14"/>
  <c r="R96" i="14"/>
  <c r="R97" i="14"/>
  <c r="R98" i="14"/>
  <c r="R99" i="14"/>
  <c r="R100" i="14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R127" i="14"/>
  <c r="R128" i="14"/>
  <c r="R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5" i="14"/>
  <c r="Q116" i="14"/>
  <c r="Q117" i="14"/>
  <c r="Q118" i="14"/>
  <c r="Q119" i="14"/>
  <c r="Q120" i="14"/>
  <c r="Q121" i="14"/>
  <c r="Q122" i="14"/>
  <c r="Q123" i="14"/>
  <c r="Q124" i="14"/>
  <c r="Q125" i="14"/>
  <c r="Q126" i="14"/>
  <c r="Q127" i="14"/>
  <c r="Q128" i="14"/>
  <c r="Q8" i="14"/>
  <c r="C13" i="14"/>
  <c r="C12" i="14"/>
  <c r="G8" i="14"/>
  <c r="I8" i="14"/>
  <c r="L11" i="14" l="1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9" i="14"/>
  <c r="H10" i="14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0" i="14" s="1"/>
  <c r="H41" i="14" s="1"/>
  <c r="H42" i="14" s="1"/>
  <c r="H43" i="14" s="1"/>
  <c r="H44" i="14" s="1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H55" i="14" s="1"/>
  <c r="H56" i="14" s="1"/>
  <c r="H57" i="14" s="1"/>
  <c r="H58" i="14" s="1"/>
  <c r="H59" i="14" s="1"/>
  <c r="H60" i="14" s="1"/>
  <c r="H61" i="14" s="1"/>
  <c r="H62" i="14" s="1"/>
  <c r="H63" i="14" s="1"/>
  <c r="H64" i="14" s="1"/>
  <c r="H65" i="14" s="1"/>
  <c r="H66" i="14" s="1"/>
  <c r="H67" i="14" s="1"/>
  <c r="H68" i="14" s="1"/>
  <c r="H69" i="14" s="1"/>
  <c r="H70" i="14" s="1"/>
  <c r="H71" i="14" s="1"/>
  <c r="H72" i="14" s="1"/>
  <c r="H73" i="14" s="1"/>
  <c r="H74" i="14" s="1"/>
  <c r="H75" i="14" s="1"/>
  <c r="H76" i="14" s="1"/>
  <c r="H77" i="14" s="1"/>
  <c r="H78" i="14" s="1"/>
  <c r="H79" i="14" s="1"/>
  <c r="H80" i="14" s="1"/>
  <c r="H81" i="14" s="1"/>
  <c r="H82" i="14" s="1"/>
  <c r="H83" i="14" s="1"/>
  <c r="H84" i="14" s="1"/>
  <c r="H85" i="14" s="1"/>
  <c r="H86" i="14" s="1"/>
  <c r="H87" i="14" s="1"/>
  <c r="H88" i="14" s="1"/>
  <c r="H89" i="14" s="1"/>
  <c r="H90" i="14" s="1"/>
  <c r="H91" i="14" s="1"/>
  <c r="H92" i="14" s="1"/>
  <c r="H93" i="14" s="1"/>
  <c r="H94" i="14" s="1"/>
  <c r="H95" i="14" s="1"/>
  <c r="H96" i="14" s="1"/>
  <c r="H97" i="14" s="1"/>
  <c r="H98" i="14" s="1"/>
  <c r="H99" i="14" s="1"/>
  <c r="H100" i="14" s="1"/>
  <c r="H101" i="14" s="1"/>
  <c r="H102" i="14" s="1"/>
  <c r="H103" i="14" s="1"/>
  <c r="H104" i="14" s="1"/>
  <c r="H105" i="14" s="1"/>
  <c r="H106" i="14" s="1"/>
  <c r="H107" i="14" s="1"/>
  <c r="H108" i="14" s="1"/>
  <c r="H109" i="14" s="1"/>
  <c r="H110" i="14" s="1"/>
  <c r="H111" i="14" s="1"/>
  <c r="H112" i="14" s="1"/>
  <c r="H113" i="14" s="1"/>
  <c r="H114" i="14" s="1"/>
  <c r="H115" i="14" s="1"/>
  <c r="H116" i="14" s="1"/>
  <c r="H117" i="14" s="1"/>
  <c r="H118" i="14" s="1"/>
  <c r="H119" i="14" s="1"/>
  <c r="H120" i="14" s="1"/>
  <c r="H121" i="14" s="1"/>
  <c r="H122" i="14" s="1"/>
  <c r="H123" i="14" s="1"/>
  <c r="H124" i="14" s="1"/>
  <c r="H125" i="14" s="1"/>
  <c r="H126" i="14" s="1"/>
  <c r="H127" i="14" s="1"/>
  <c r="H128" i="14" s="1"/>
  <c r="G9" i="14"/>
  <c r="G10" i="14" s="1"/>
  <c r="I9" i="14"/>
  <c r="I10" i="14" s="1"/>
  <c r="I11" i="14" s="1"/>
  <c r="I12" i="14" s="1"/>
  <c r="I13" i="14" s="1"/>
  <c r="I14" i="14" s="1"/>
  <c r="I15" i="14" s="1"/>
  <c r="I16" i="14" s="1"/>
  <c r="I17" i="14" s="1"/>
  <c r="I18" i="14" s="1"/>
  <c r="I19" i="14" s="1"/>
  <c r="I20" i="14" s="1"/>
  <c r="I21" i="14" s="1"/>
  <c r="I22" i="14" s="1"/>
  <c r="I23" i="14" s="1"/>
  <c r="I24" i="14" s="1"/>
  <c r="I25" i="14" s="1"/>
  <c r="I26" i="14" s="1"/>
  <c r="I27" i="14" s="1"/>
  <c r="I28" i="14" s="1"/>
  <c r="I29" i="14" s="1"/>
  <c r="I30" i="14" s="1"/>
  <c r="I31" i="14" s="1"/>
  <c r="I32" i="14" s="1"/>
  <c r="I33" i="14" s="1"/>
  <c r="I34" i="14" s="1"/>
  <c r="I35" i="14" s="1"/>
  <c r="I36" i="14" s="1"/>
  <c r="I37" i="14" s="1"/>
  <c r="I38" i="14" s="1"/>
  <c r="I39" i="14" s="1"/>
  <c r="I40" i="14" s="1"/>
  <c r="I41" i="14" s="1"/>
  <c r="I42" i="14" s="1"/>
  <c r="I43" i="14" s="1"/>
  <c r="I44" i="14" s="1"/>
  <c r="I45" i="14" s="1"/>
  <c r="I46" i="14" s="1"/>
  <c r="I47" i="14" s="1"/>
  <c r="I48" i="14" s="1"/>
  <c r="I49" i="14" s="1"/>
  <c r="I50" i="14" s="1"/>
  <c r="I51" i="14" s="1"/>
  <c r="I52" i="14" s="1"/>
  <c r="I53" i="14" s="1"/>
  <c r="I54" i="14" s="1"/>
  <c r="I55" i="14" s="1"/>
  <c r="I56" i="14" s="1"/>
  <c r="I57" i="14" s="1"/>
  <c r="I58" i="14" s="1"/>
  <c r="I59" i="14" s="1"/>
  <c r="I60" i="14" s="1"/>
  <c r="I61" i="14" s="1"/>
  <c r="I62" i="14" s="1"/>
  <c r="I63" i="14" s="1"/>
  <c r="I64" i="14" s="1"/>
  <c r="I65" i="14" s="1"/>
  <c r="I66" i="14" s="1"/>
  <c r="I67" i="14" s="1"/>
  <c r="I68" i="14" s="1"/>
  <c r="I69" i="14" s="1"/>
  <c r="I70" i="14" s="1"/>
  <c r="I71" i="14" s="1"/>
  <c r="I72" i="14" s="1"/>
  <c r="I73" i="14" s="1"/>
  <c r="I74" i="14" s="1"/>
  <c r="I75" i="14" s="1"/>
  <c r="I76" i="14" s="1"/>
  <c r="I77" i="14" s="1"/>
  <c r="I78" i="14" s="1"/>
  <c r="I79" i="14" s="1"/>
  <c r="I80" i="14" s="1"/>
  <c r="I81" i="14" s="1"/>
  <c r="I82" i="14" s="1"/>
  <c r="I83" i="14" s="1"/>
  <c r="I84" i="14" s="1"/>
  <c r="I85" i="14" s="1"/>
  <c r="I86" i="14" s="1"/>
  <c r="I87" i="14" s="1"/>
  <c r="I88" i="14" s="1"/>
  <c r="I89" i="14" s="1"/>
  <c r="I90" i="14" s="1"/>
  <c r="I91" i="14" s="1"/>
  <c r="I92" i="14" s="1"/>
  <c r="I93" i="14" s="1"/>
  <c r="I94" i="14" s="1"/>
  <c r="I95" i="14" s="1"/>
  <c r="I96" i="14" s="1"/>
  <c r="I97" i="14" s="1"/>
  <c r="I98" i="14" s="1"/>
  <c r="I99" i="14" s="1"/>
  <c r="I100" i="14" s="1"/>
  <c r="I101" i="14" s="1"/>
  <c r="I102" i="14" s="1"/>
  <c r="I103" i="14" s="1"/>
  <c r="I104" i="14" s="1"/>
  <c r="I105" i="14" s="1"/>
  <c r="I106" i="14" s="1"/>
  <c r="I107" i="14" s="1"/>
  <c r="I108" i="14" s="1"/>
  <c r="I109" i="14" s="1"/>
  <c r="I110" i="14" s="1"/>
  <c r="I111" i="14" s="1"/>
  <c r="I112" i="14" s="1"/>
  <c r="I113" i="14" s="1"/>
  <c r="I114" i="14" s="1"/>
  <c r="I115" i="14" s="1"/>
  <c r="I116" i="14" s="1"/>
  <c r="I117" i="14" s="1"/>
  <c r="I118" i="14" s="1"/>
  <c r="I119" i="14" s="1"/>
  <c r="I120" i="14" s="1"/>
  <c r="I121" i="14" s="1"/>
  <c r="I122" i="14" s="1"/>
  <c r="I123" i="14" s="1"/>
  <c r="I124" i="14" s="1"/>
  <c r="I125" i="14" s="1"/>
  <c r="I126" i="14" s="1"/>
  <c r="I127" i="14" s="1"/>
  <c r="I128" i="14" s="1"/>
  <c r="G11" i="14" l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G114" i="14" s="1"/>
  <c r="G115" i="14" s="1"/>
  <c r="G116" i="14" s="1"/>
  <c r="G117" i="14" s="1"/>
  <c r="G118" i="14" s="1"/>
  <c r="G119" i="14" s="1"/>
  <c r="G120" i="14" s="1"/>
  <c r="G121" i="14" s="1"/>
  <c r="G122" i="14" s="1"/>
  <c r="G123" i="14" s="1"/>
  <c r="G124" i="14" s="1"/>
  <c r="G125" i="14" s="1"/>
  <c r="G126" i="14" s="1"/>
  <c r="G127" i="14" s="1"/>
  <c r="G128" i="14" s="1"/>
</calcChain>
</file>

<file path=xl/sharedStrings.xml><?xml version="1.0" encoding="utf-8"?>
<sst xmlns="http://schemas.openxmlformats.org/spreadsheetml/2006/main" count="47" uniqueCount="38">
  <si>
    <t>Read me</t>
  </si>
  <si>
    <r>
      <t>Author:</t>
    </r>
    <r>
      <rPr>
        <sz val="11"/>
        <color theme="1"/>
        <rFont val="Calibri"/>
        <family val="2"/>
        <scheme val="minor"/>
      </rPr>
      <t xml:space="preserve"> Saral Bindal</t>
    </r>
    <r>
      <rPr>
        <b/>
        <sz val="11"/>
        <color theme="1"/>
        <rFont val="Calibri"/>
        <family val="2"/>
        <scheme val="minor"/>
      </rPr>
      <t xml:space="preserve">  </t>
    </r>
  </si>
  <si>
    <r>
      <rPr>
        <b/>
        <sz val="11"/>
        <rFont val="Calibri"/>
        <family val="2"/>
        <scheme val="minor"/>
      </rPr>
      <t>Contact</t>
    </r>
    <r>
      <rPr>
        <sz val="11"/>
        <rFont val="Calibri"/>
        <family val="2"/>
        <scheme val="minor"/>
      </rPr>
      <t>: saralbindal.24@kgpian.iitkgp.ac.in</t>
    </r>
  </si>
  <si>
    <t>Annual volatility (σ)</t>
  </si>
  <si>
    <t>Annual drift (µ)</t>
  </si>
  <si>
    <t>Initial price</t>
  </si>
  <si>
    <t>Mean</t>
  </si>
  <si>
    <t>Lower bound</t>
  </si>
  <si>
    <t>Upper bound</t>
  </si>
  <si>
    <t xml:space="preserve">URL: </t>
  </si>
  <si>
    <t>Excel sheets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</si>
  <si>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do not edit the raw data in the 'Data' sheets as it will break the figures.</t>
    </r>
  </si>
  <si>
    <t>Time
 (in month)</t>
  </si>
  <si>
    <t xml:space="preserve">Confidence interval </t>
  </si>
  <si>
    <t>Time</t>
  </si>
  <si>
    <t>Asset</t>
  </si>
  <si>
    <t>Time horizon (T)</t>
  </si>
  <si>
    <t>No. of months</t>
  </si>
  <si>
    <t>Time step (Δt)</t>
  </si>
  <si>
    <t>Probability (1-α)</t>
  </si>
  <si>
    <t>Data used for the sample price path plotted in the figures</t>
  </si>
  <si>
    <t>Random Number</t>
  </si>
  <si>
    <t>(*) Calibration on the parameters of the GBM</t>
  </si>
  <si>
    <t>Monte Carlo simulations for the asset price</t>
  </si>
  <si>
    <t>Confidence internval</t>
  </si>
  <si>
    <t>Parameters</t>
  </si>
  <si>
    <t>ABM (*)</t>
  </si>
  <si>
    <t>ABM</t>
  </si>
  <si>
    <t>GBM</t>
  </si>
  <si>
    <t>Adjusted ABM</t>
  </si>
  <si>
    <t>Theoritical values for ABM</t>
  </si>
  <si>
    <t>Theoritical values for GBM</t>
  </si>
  <si>
    <t>Simulated asset price</t>
  </si>
  <si>
    <r>
      <rPr>
        <b/>
        <sz val="11"/>
        <color theme="1"/>
        <rFont val="Calibri"/>
        <family val="2"/>
        <scheme val="minor"/>
      </rPr>
      <t>SimTrade blog post:</t>
    </r>
    <r>
      <rPr>
        <sz val="11"/>
        <color theme="1"/>
        <rFont val="Calibri"/>
        <family val="2"/>
        <scheme val="minor"/>
      </rPr>
      <t xml:space="preserve"> Arithmetic and Geometric Brownian motions: modeling asset prices</t>
    </r>
  </si>
  <si>
    <r>
      <rPr>
        <b/>
        <sz val="11"/>
        <color theme="1"/>
        <rFont val="Calibri"/>
        <family val="2"/>
        <scheme val="minor"/>
      </rPr>
      <t>Fig. Adjsuted ABM:</t>
    </r>
    <r>
      <rPr>
        <sz val="11"/>
        <color theme="1"/>
        <rFont val="Calibri"/>
        <family val="2"/>
        <scheme val="minor"/>
      </rPr>
      <t xml:space="preserve"> Line chart showing the price paths of one simulation for ABM, adjusted ABM and GBM</t>
    </r>
  </si>
  <si>
    <r>
      <t xml:space="preserve">Data: </t>
    </r>
    <r>
      <rPr>
        <sz val="11"/>
        <color theme="1"/>
        <rFont val="Calibri"/>
        <family val="2"/>
        <scheme val="minor"/>
      </rPr>
      <t>data used for single price paths of ABM and GBM with a common set of random values</t>
    </r>
  </si>
  <si>
    <r>
      <t>Fig. ABM</t>
    </r>
    <r>
      <rPr>
        <sz val="11"/>
        <color theme="1"/>
        <rFont val="Calibri"/>
        <family val="2"/>
        <scheme val="minor"/>
      </rPr>
      <t>: Line chart showing the price path of one simulation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for ABM</t>
    </r>
  </si>
  <si>
    <r>
      <rPr>
        <b/>
        <sz val="11"/>
        <color theme="1"/>
        <rFont val="Calibri"/>
        <family val="2"/>
        <scheme val="minor"/>
      </rPr>
      <t>Fig. GBM:</t>
    </r>
    <r>
      <rPr>
        <sz val="11"/>
        <color theme="1"/>
        <rFont val="Calibri"/>
        <family val="2"/>
        <scheme val="minor"/>
      </rPr>
      <t xml:space="preserve"> Line chart showing the price path of one simulation for GBM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</si>
</sst>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C]"/>
    <numFmt numFmtId="165" formatCode="0.0000"/>
    <numFmt numFmtId="166" formatCode="[$$-409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1" xfId="0" applyFill="1" applyBorder="1"/>
    <xf numFmtId="9" fontId="0" fillId="0" borderId="1" xfId="0" applyNumberFormat="1" applyBorder="1"/>
    <xf numFmtId="0" fontId="0" fillId="2" borderId="1" xfId="0" applyFill="1" applyBorder="1" applyAlignment="1">
      <alignment horizontal="left"/>
    </xf>
    <xf numFmtId="164" fontId="0" fillId="0" borderId="0" xfId="0" applyNumberFormat="1"/>
    <xf numFmtId="9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0" borderId="1" xfId="0" applyNumberFormat="1" applyBorder="1"/>
    <xf numFmtId="0" fontId="0" fillId="3" borderId="0" xfId="0" applyFill="1"/>
    <xf numFmtId="166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600" b="1" i="0" u="none" strike="noStrike" kern="1200" spc="0" baseline="0">
                <a:solidFill>
                  <a:sysClr val="windowText" lastClr="000000"/>
                </a:solidFill>
              </a:rPr>
              <a:t>Evolution of the asset price over time (ABM)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75073313782992"/>
          <c:y val="7.7693343550798447E-2"/>
          <c:w val="0.84978363774909371"/>
          <c:h val="0.73932278080670821"/>
        </c:manualLayout>
      </c:layout>
      <c:lineChart>
        <c:grouping val="standard"/>
        <c:varyColors val="0"/>
        <c:ser>
          <c:idx val="0"/>
          <c:order val="0"/>
          <c:tx>
            <c:strRef>
              <c:f>Data!$L$6:$L$7</c:f>
              <c:strCache>
                <c:ptCount val="2"/>
                <c:pt idx="0">
                  <c:v>Mean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Data!$E$8:$E$128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Data!$L$8:$L$128</c:f>
              <c:numCache>
                <c:formatCode>0.00</c:formatCode>
                <c:ptCount val="121"/>
                <c:pt idx="0">
                  <c:v>100</c:v>
                </c:pt>
                <c:pt idx="1">
                  <c:v>100.66666666666667</c:v>
                </c:pt>
                <c:pt idx="2">
                  <c:v>101.33333333333333</c:v>
                </c:pt>
                <c:pt idx="3">
                  <c:v>102</c:v>
                </c:pt>
                <c:pt idx="4">
                  <c:v>102.66666666666667</c:v>
                </c:pt>
                <c:pt idx="5">
                  <c:v>103.33333333333333</c:v>
                </c:pt>
                <c:pt idx="6">
                  <c:v>104</c:v>
                </c:pt>
                <c:pt idx="7">
                  <c:v>104.66666666666667</c:v>
                </c:pt>
                <c:pt idx="8">
                  <c:v>105.33333333333333</c:v>
                </c:pt>
                <c:pt idx="9">
                  <c:v>106</c:v>
                </c:pt>
                <c:pt idx="10">
                  <c:v>106.66666666666667</c:v>
                </c:pt>
                <c:pt idx="11">
                  <c:v>107.33333333333333</c:v>
                </c:pt>
                <c:pt idx="12">
                  <c:v>108</c:v>
                </c:pt>
                <c:pt idx="13">
                  <c:v>108.66666666666667</c:v>
                </c:pt>
                <c:pt idx="14">
                  <c:v>109.33333333333333</c:v>
                </c:pt>
                <c:pt idx="15">
                  <c:v>110</c:v>
                </c:pt>
                <c:pt idx="16">
                  <c:v>110.66666666666667</c:v>
                </c:pt>
                <c:pt idx="17">
                  <c:v>111.33333333333333</c:v>
                </c:pt>
                <c:pt idx="18">
                  <c:v>112</c:v>
                </c:pt>
                <c:pt idx="19">
                  <c:v>112.66666666666667</c:v>
                </c:pt>
                <c:pt idx="20">
                  <c:v>113.33333333333333</c:v>
                </c:pt>
                <c:pt idx="21">
                  <c:v>114</c:v>
                </c:pt>
                <c:pt idx="22">
                  <c:v>114.66666666666667</c:v>
                </c:pt>
                <c:pt idx="23">
                  <c:v>115.33333333333333</c:v>
                </c:pt>
                <c:pt idx="24">
                  <c:v>116</c:v>
                </c:pt>
                <c:pt idx="25">
                  <c:v>116.66666666666667</c:v>
                </c:pt>
                <c:pt idx="26">
                  <c:v>117.33333333333333</c:v>
                </c:pt>
                <c:pt idx="27">
                  <c:v>118</c:v>
                </c:pt>
                <c:pt idx="28">
                  <c:v>118.66666666666667</c:v>
                </c:pt>
                <c:pt idx="29">
                  <c:v>119.33333333333333</c:v>
                </c:pt>
                <c:pt idx="30">
                  <c:v>120</c:v>
                </c:pt>
                <c:pt idx="31">
                  <c:v>120.66666666666667</c:v>
                </c:pt>
                <c:pt idx="32">
                  <c:v>121.33333333333333</c:v>
                </c:pt>
                <c:pt idx="33">
                  <c:v>122</c:v>
                </c:pt>
                <c:pt idx="34">
                  <c:v>122.66666666666667</c:v>
                </c:pt>
                <c:pt idx="35">
                  <c:v>123.33333333333333</c:v>
                </c:pt>
                <c:pt idx="36">
                  <c:v>124</c:v>
                </c:pt>
                <c:pt idx="37">
                  <c:v>124.66666666666667</c:v>
                </c:pt>
                <c:pt idx="38">
                  <c:v>125.33333333333333</c:v>
                </c:pt>
                <c:pt idx="39">
                  <c:v>126</c:v>
                </c:pt>
                <c:pt idx="40">
                  <c:v>126.66666666666667</c:v>
                </c:pt>
                <c:pt idx="41">
                  <c:v>127.33333333333333</c:v>
                </c:pt>
                <c:pt idx="42">
                  <c:v>128</c:v>
                </c:pt>
                <c:pt idx="43">
                  <c:v>128.66666666666666</c:v>
                </c:pt>
                <c:pt idx="44">
                  <c:v>129.33333333333334</c:v>
                </c:pt>
                <c:pt idx="45">
                  <c:v>130</c:v>
                </c:pt>
                <c:pt idx="46">
                  <c:v>130.66666666666666</c:v>
                </c:pt>
                <c:pt idx="47">
                  <c:v>131.33333333333334</c:v>
                </c:pt>
                <c:pt idx="48">
                  <c:v>132</c:v>
                </c:pt>
                <c:pt idx="49">
                  <c:v>132.66666666666666</c:v>
                </c:pt>
                <c:pt idx="50">
                  <c:v>133.33333333333334</c:v>
                </c:pt>
                <c:pt idx="51">
                  <c:v>134</c:v>
                </c:pt>
                <c:pt idx="52">
                  <c:v>134.66666666666666</c:v>
                </c:pt>
                <c:pt idx="53">
                  <c:v>135.33333333333334</c:v>
                </c:pt>
                <c:pt idx="54">
                  <c:v>136</c:v>
                </c:pt>
                <c:pt idx="55">
                  <c:v>136.66666666666666</c:v>
                </c:pt>
                <c:pt idx="56">
                  <c:v>137.33333333333334</c:v>
                </c:pt>
                <c:pt idx="57">
                  <c:v>138</c:v>
                </c:pt>
                <c:pt idx="58">
                  <c:v>138.66666666666666</c:v>
                </c:pt>
                <c:pt idx="59">
                  <c:v>139.33333333333334</c:v>
                </c:pt>
                <c:pt idx="60">
                  <c:v>140</c:v>
                </c:pt>
                <c:pt idx="61">
                  <c:v>140.66666666666666</c:v>
                </c:pt>
                <c:pt idx="62">
                  <c:v>141.33333333333334</c:v>
                </c:pt>
                <c:pt idx="63">
                  <c:v>142</c:v>
                </c:pt>
                <c:pt idx="64">
                  <c:v>142.66666666666666</c:v>
                </c:pt>
                <c:pt idx="65">
                  <c:v>143.33333333333334</c:v>
                </c:pt>
                <c:pt idx="66">
                  <c:v>144</c:v>
                </c:pt>
                <c:pt idx="67">
                  <c:v>144.66666666666666</c:v>
                </c:pt>
                <c:pt idx="68">
                  <c:v>145.33333333333334</c:v>
                </c:pt>
                <c:pt idx="69">
                  <c:v>146</c:v>
                </c:pt>
                <c:pt idx="70">
                  <c:v>146.66666666666666</c:v>
                </c:pt>
                <c:pt idx="71">
                  <c:v>147.33333333333334</c:v>
                </c:pt>
                <c:pt idx="72">
                  <c:v>148</c:v>
                </c:pt>
                <c:pt idx="73">
                  <c:v>148.66666666666666</c:v>
                </c:pt>
                <c:pt idx="74">
                  <c:v>149.33333333333334</c:v>
                </c:pt>
                <c:pt idx="75">
                  <c:v>150</c:v>
                </c:pt>
                <c:pt idx="76">
                  <c:v>150.66666666666666</c:v>
                </c:pt>
                <c:pt idx="77">
                  <c:v>151.33333333333334</c:v>
                </c:pt>
                <c:pt idx="78">
                  <c:v>152</c:v>
                </c:pt>
                <c:pt idx="79">
                  <c:v>152.66666666666666</c:v>
                </c:pt>
                <c:pt idx="80">
                  <c:v>153.33333333333334</c:v>
                </c:pt>
                <c:pt idx="81">
                  <c:v>154</c:v>
                </c:pt>
                <c:pt idx="82">
                  <c:v>154.66666666666666</c:v>
                </c:pt>
                <c:pt idx="83">
                  <c:v>155.33333333333334</c:v>
                </c:pt>
                <c:pt idx="84">
                  <c:v>156</c:v>
                </c:pt>
                <c:pt idx="85">
                  <c:v>156.66666666666666</c:v>
                </c:pt>
                <c:pt idx="86">
                  <c:v>157.33333333333334</c:v>
                </c:pt>
                <c:pt idx="87">
                  <c:v>158</c:v>
                </c:pt>
                <c:pt idx="88">
                  <c:v>158.66666666666666</c:v>
                </c:pt>
                <c:pt idx="89">
                  <c:v>159.33333333333334</c:v>
                </c:pt>
                <c:pt idx="90">
                  <c:v>160</c:v>
                </c:pt>
                <c:pt idx="91">
                  <c:v>160.66666666666666</c:v>
                </c:pt>
                <c:pt idx="92">
                  <c:v>161.33333333333334</c:v>
                </c:pt>
                <c:pt idx="93">
                  <c:v>162</c:v>
                </c:pt>
                <c:pt idx="94">
                  <c:v>162.66666666666666</c:v>
                </c:pt>
                <c:pt idx="95">
                  <c:v>163.33333333333334</c:v>
                </c:pt>
                <c:pt idx="96">
                  <c:v>164</c:v>
                </c:pt>
                <c:pt idx="97">
                  <c:v>164.66666666666669</c:v>
                </c:pt>
                <c:pt idx="98">
                  <c:v>165.33333333333331</c:v>
                </c:pt>
                <c:pt idx="99">
                  <c:v>166</c:v>
                </c:pt>
                <c:pt idx="100">
                  <c:v>166.66666666666669</c:v>
                </c:pt>
                <c:pt idx="101">
                  <c:v>167.33333333333331</c:v>
                </c:pt>
                <c:pt idx="102">
                  <c:v>168</c:v>
                </c:pt>
                <c:pt idx="103">
                  <c:v>168.66666666666669</c:v>
                </c:pt>
                <c:pt idx="104">
                  <c:v>169.33333333333331</c:v>
                </c:pt>
                <c:pt idx="105">
                  <c:v>170</c:v>
                </c:pt>
                <c:pt idx="106">
                  <c:v>170.66666666666669</c:v>
                </c:pt>
                <c:pt idx="107">
                  <c:v>171.33333333333331</c:v>
                </c:pt>
                <c:pt idx="108">
                  <c:v>172</c:v>
                </c:pt>
                <c:pt idx="109">
                  <c:v>172.66666666666669</c:v>
                </c:pt>
                <c:pt idx="110">
                  <c:v>173.33333333333331</c:v>
                </c:pt>
                <c:pt idx="111">
                  <c:v>174</c:v>
                </c:pt>
                <c:pt idx="112">
                  <c:v>174.66666666666669</c:v>
                </c:pt>
                <c:pt idx="113">
                  <c:v>175.33333333333331</c:v>
                </c:pt>
                <c:pt idx="114">
                  <c:v>176</c:v>
                </c:pt>
                <c:pt idx="115">
                  <c:v>176.66666666666669</c:v>
                </c:pt>
                <c:pt idx="116">
                  <c:v>177.33333333333331</c:v>
                </c:pt>
                <c:pt idx="117">
                  <c:v>178</c:v>
                </c:pt>
                <c:pt idx="118">
                  <c:v>178.66666666666669</c:v>
                </c:pt>
                <c:pt idx="119">
                  <c:v>179.33333333333331</c:v>
                </c:pt>
                <c:pt idx="12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B-497B-A8E9-10BCECBA5A9A}"/>
            </c:ext>
          </c:extLst>
        </c:ser>
        <c:ser>
          <c:idx val="1"/>
          <c:order val="1"/>
          <c:tx>
            <c:strRef>
              <c:f>Data!$M$7</c:f>
              <c:strCache>
                <c:ptCount val="1"/>
                <c:pt idx="0">
                  <c:v>Lower bound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Data!$E$8:$E$128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Data!$M$8:$M$128</c:f>
              <c:numCache>
                <c:formatCode>0.00</c:formatCode>
                <c:ptCount val="121"/>
                <c:pt idx="0">
                  <c:v>100</c:v>
                </c:pt>
                <c:pt idx="1">
                  <c:v>96.535009923501605</c:v>
                </c:pt>
                <c:pt idx="2">
                  <c:v>95.490288332079032</c:v>
                </c:pt>
                <c:pt idx="3">
                  <c:v>94.843760601403545</c:v>
                </c:pt>
                <c:pt idx="4">
                  <c:v>94.403353180336524</c:v>
                </c:pt>
                <c:pt idx="5">
                  <c:v>94.094667995920844</c:v>
                </c:pt>
                <c:pt idx="6">
                  <c:v>93.879549186916208</c:v>
                </c:pt>
                <c:pt idx="7">
                  <c:v>93.735330421568818</c:v>
                </c:pt>
                <c:pt idx="8">
                  <c:v>93.647243330824736</c:v>
                </c:pt>
                <c:pt idx="9">
                  <c:v>93.605029770504785</c:v>
                </c:pt>
                <c:pt idx="10">
                  <c:v>93.601220848271723</c:v>
                </c:pt>
                <c:pt idx="11">
                  <c:v>93.63017815371299</c:v>
                </c:pt>
                <c:pt idx="12">
                  <c:v>93.687521202807076</c:v>
                </c:pt>
                <c:pt idx="13">
                  <c:v>93.769766426568452</c:v>
                </c:pt>
                <c:pt idx="14">
                  <c:v>93.874089360655375</c:v>
                </c:pt>
                <c:pt idx="15">
                  <c:v>93.998162241476095</c:v>
                </c:pt>
                <c:pt idx="16">
                  <c:v>94.14003969400639</c:v>
                </c:pt>
                <c:pt idx="17">
                  <c:v>94.298076172468285</c:v>
                </c:pt>
                <c:pt idx="18">
                  <c:v>94.470864996237111</c:v>
                </c:pt>
                <c:pt idx="19">
                  <c:v>94.657192453811746</c:v>
                </c:pt>
                <c:pt idx="20">
                  <c:v>94.856002658508345</c:v>
                </c:pt>
                <c:pt idx="21">
                  <c:v>95.066370228871335</c:v>
                </c:pt>
                <c:pt idx="22">
                  <c:v>95.287478764344471</c:v>
                </c:pt>
                <c:pt idx="23">
                  <c:v>95.518603680954712</c:v>
                </c:pt>
                <c:pt idx="24">
                  <c:v>95.759098373832401</c:v>
                </c:pt>
                <c:pt idx="25">
                  <c:v>96.008382950841309</c:v>
                </c:pt>
                <c:pt idx="26">
                  <c:v>96.265934976467406</c:v>
                </c:pt>
                <c:pt idx="27">
                  <c:v>96.531281804210622</c:v>
                </c:pt>
                <c:pt idx="28">
                  <c:v>96.803994176470979</c:v>
                </c:pt>
                <c:pt idx="29">
                  <c:v>97.083680844880817</c:v>
                </c:pt>
                <c:pt idx="30">
                  <c:v>97.369984019001606</c:v>
                </c:pt>
                <c:pt idx="31">
                  <c:v>97.66257549262582</c:v>
                </c:pt>
                <c:pt idx="32">
                  <c:v>97.961153328316144</c:v>
                </c:pt>
                <c:pt idx="33">
                  <c:v>98.265439004896962</c:v>
                </c:pt>
                <c:pt idx="34">
                  <c:v>98.575174951257935</c:v>
                </c:pt>
                <c:pt idx="35">
                  <c:v>98.890122404387242</c:v>
                </c:pt>
                <c:pt idx="36">
                  <c:v>99.210059541009571</c:v>
                </c:pt>
                <c:pt idx="37">
                  <c:v>99.534779841288184</c:v>
                </c:pt>
                <c:pt idx="38">
                  <c:v>99.864090650305357</c:v>
                </c:pt>
                <c:pt idx="39">
                  <c:v>100.19781190886488</c:v>
                </c:pt>
                <c:pt idx="40">
                  <c:v>100.53577502987676</c:v>
                </c:pt>
                <c:pt idx="41">
                  <c:v>100.87782190042019</c:v>
                </c:pt>
                <c:pt idx="42">
                  <c:v>101.22380399271884</c:v>
                </c:pt>
                <c:pt idx="43">
                  <c:v>101.57358156984387</c:v>
                </c:pt>
                <c:pt idx="44">
                  <c:v>101.92702297409268</c:v>
                </c:pt>
                <c:pt idx="45">
                  <c:v>102.28400398776253</c:v>
                </c:pt>
                <c:pt idx="46">
                  <c:v>102.64440725751649</c:v>
                </c:pt>
                <c:pt idx="47">
                  <c:v>103.00812177477572</c:v>
                </c:pt>
                <c:pt idx="48">
                  <c:v>103.37504240561415</c:v>
                </c:pt>
                <c:pt idx="49">
                  <c:v>103.74506946451115</c:v>
                </c:pt>
                <c:pt idx="50">
                  <c:v>104.11810832706186</c:v>
                </c:pt>
                <c:pt idx="51">
                  <c:v>104.49406907738019</c:v>
                </c:pt>
                <c:pt idx="52">
                  <c:v>104.87286618647022</c:v>
                </c:pt>
                <c:pt idx="53">
                  <c:v>105.25441821830476</c:v>
                </c:pt>
                <c:pt idx="54">
                  <c:v>105.63864756074861</c:v>
                </c:pt>
                <c:pt idx="55">
                  <c:v>106.02548017880726</c:v>
                </c:pt>
                <c:pt idx="56">
                  <c:v>106.41484538797742</c:v>
                </c:pt>
                <c:pt idx="57">
                  <c:v>106.80667564573373</c:v>
                </c:pt>
                <c:pt idx="58">
                  <c:v>107.20090635940883</c:v>
                </c:pt>
                <c:pt idx="59">
                  <c:v>107.59747570891828</c:v>
                </c:pt>
                <c:pt idx="60">
                  <c:v>107.99632448295219</c:v>
                </c:pt>
                <c:pt idx="61">
                  <c:v>108.39739592740411</c:v>
                </c:pt>
                <c:pt idx="62">
                  <c:v>108.80063560493757</c:v>
                </c:pt>
                <c:pt idx="63">
                  <c:v>109.20599126470646</c:v>
                </c:pt>
                <c:pt idx="64">
                  <c:v>109.61341272134608</c:v>
                </c:pt>
                <c:pt idx="65">
                  <c:v>110.02285174244079</c:v>
                </c:pt>
                <c:pt idx="66">
                  <c:v>110.43426194375382</c:v>
                </c:pt>
                <c:pt idx="67">
                  <c:v>110.84759869157494</c:v>
                </c:pt>
                <c:pt idx="68">
                  <c:v>111.26281901160324</c:v>
                </c:pt>
                <c:pt idx="69">
                  <c:v>111.67988150383863</c:v>
                </c:pt>
                <c:pt idx="70">
                  <c:v>112.09874626300484</c:v>
                </c:pt>
                <c:pt idx="71">
                  <c:v>112.5193748040704</c:v>
                </c:pt>
                <c:pt idx="72">
                  <c:v>112.94172999247422</c:v>
                </c:pt>
                <c:pt idx="73">
                  <c:v>113.36577597869785</c:v>
                </c:pt>
                <c:pt idx="74">
                  <c:v>113.79147813685739</c:v>
                </c:pt>
                <c:pt idx="75">
                  <c:v>114.2188030070177</c:v>
                </c:pt>
                <c:pt idx="76">
                  <c:v>114.64771824095679</c:v>
                </c:pt>
                <c:pt idx="77">
                  <c:v>115.07819255113131</c:v>
                </c:pt>
                <c:pt idx="78">
                  <c:v>115.51019566261516</c:v>
                </c:pt>
                <c:pt idx="79">
                  <c:v>115.94369826780255</c:v>
                </c:pt>
                <c:pt idx="80">
                  <c:v>116.37867198368338</c:v>
                </c:pt>
                <c:pt idx="81">
                  <c:v>116.81508931151436</c:v>
                </c:pt>
                <c:pt idx="82">
                  <c:v>117.25292359872441</c:v>
                </c:pt>
                <c:pt idx="83">
                  <c:v>117.6921490029043</c:v>
                </c:pt>
                <c:pt idx="84">
                  <c:v>118.13274045774267</c:v>
                </c:pt>
                <c:pt idx="85">
                  <c:v>118.57467364078234</c:v>
                </c:pt>
                <c:pt idx="86">
                  <c:v>119.01792494287818</c:v>
                </c:pt>
                <c:pt idx="87">
                  <c:v>119.46247143924896</c:v>
                </c:pt>
                <c:pt idx="88">
                  <c:v>119.90829086202226</c:v>
                </c:pt>
                <c:pt idx="89">
                  <c:v>120.35536157417961</c:v>
                </c:pt>
                <c:pt idx="90">
                  <c:v>120.80366254481515</c:v>
                </c:pt>
                <c:pt idx="91">
                  <c:v>121.25317332562838</c:v>
                </c:pt>
                <c:pt idx="92">
                  <c:v>121.70387402857611</c:v>
                </c:pt>
                <c:pt idx="93">
                  <c:v>122.15574530461447</c:v>
                </c:pt>
                <c:pt idx="94">
                  <c:v>122.60876832346732</c:v>
                </c:pt>
                <c:pt idx="95">
                  <c:v>123.0629247543602</c:v>
                </c:pt>
                <c:pt idx="96">
                  <c:v>123.5181967476648</c:v>
                </c:pt>
                <c:pt idx="97">
                  <c:v>123.97456691740189</c:v>
                </c:pt>
                <c:pt idx="98">
                  <c:v>124.43201832455324</c:v>
                </c:pt>
                <c:pt idx="99">
                  <c:v>124.890534461139</c:v>
                </c:pt>
                <c:pt idx="100">
                  <c:v>125.35009923501596</c:v>
                </c:pt>
                <c:pt idx="101">
                  <c:v>125.81069695535892</c:v>
                </c:pt>
                <c:pt idx="102">
                  <c:v>126.27231231878737</c:v>
                </c:pt>
                <c:pt idx="103">
                  <c:v>126.7349303961023</c:v>
                </c:pt>
                <c:pt idx="104">
                  <c:v>127.19853661960148</c:v>
                </c:pt>
                <c:pt idx="105">
                  <c:v>127.66311677094252</c:v>
                </c:pt>
                <c:pt idx="106">
                  <c:v>128.12865696952417</c:v>
                </c:pt>
                <c:pt idx="107">
                  <c:v>128.59514366136042</c:v>
                </c:pt>
                <c:pt idx="108">
                  <c:v>129.06256360842124</c:v>
                </c:pt>
                <c:pt idx="109">
                  <c:v>129.53090387841621</c:v>
                </c:pt>
                <c:pt idx="110">
                  <c:v>130.00015183499931</c:v>
                </c:pt>
                <c:pt idx="111">
                  <c:v>130.47029512837358</c:v>
                </c:pt>
                <c:pt idx="112">
                  <c:v>130.9413216862753</c:v>
                </c:pt>
                <c:pt idx="113">
                  <c:v>131.41321970532024</c:v>
                </c:pt>
                <c:pt idx="114">
                  <c:v>131.88597764269369</c:v>
                </c:pt>
                <c:pt idx="115">
                  <c:v>132.35958420816732</c:v>
                </c:pt>
                <c:pt idx="116">
                  <c:v>132.83402835642829</c:v>
                </c:pt>
                <c:pt idx="117">
                  <c:v>133.30929927970533</c:v>
                </c:pt>
                <c:pt idx="118">
                  <c:v>133.78538640067731</c:v>
                </c:pt>
                <c:pt idx="119">
                  <c:v>134.26227936565215</c:v>
                </c:pt>
                <c:pt idx="120">
                  <c:v>134.73996803800321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B-497B-A8E9-10BCECBA5A9A}"/>
            </c:ext>
          </c:extLst>
        </c:ser>
        <c:ser>
          <c:idx val="2"/>
          <c:order val="2"/>
          <c:tx>
            <c:strRef>
              <c:f>Data!$N$7</c:f>
              <c:strCache>
                <c:ptCount val="1"/>
                <c:pt idx="0">
                  <c:v>Upper bound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Data!$E$8:$E$128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Data!$N$8:$N$128</c:f>
              <c:numCache>
                <c:formatCode>0.00</c:formatCode>
                <c:ptCount val="121"/>
                <c:pt idx="0">
                  <c:v>100</c:v>
                </c:pt>
                <c:pt idx="1">
                  <c:v>104.79832340983174</c:v>
                </c:pt>
                <c:pt idx="2">
                  <c:v>107.17637833458762</c:v>
                </c:pt>
                <c:pt idx="3">
                  <c:v>109.15623939859645</c:v>
                </c:pt>
                <c:pt idx="4">
                  <c:v>110.92998015299682</c:v>
                </c:pt>
                <c:pt idx="5">
                  <c:v>112.57199867074581</c:v>
                </c:pt>
                <c:pt idx="6">
                  <c:v>114.12045081308379</c:v>
                </c:pt>
                <c:pt idx="7">
                  <c:v>115.59800291176452</c:v>
                </c:pt>
                <c:pt idx="8">
                  <c:v>117.01942333584192</c:v>
                </c:pt>
                <c:pt idx="9">
                  <c:v>118.39497022949521</c:v>
                </c:pt>
                <c:pt idx="10">
                  <c:v>119.73211248506162</c:v>
                </c:pt>
                <c:pt idx="11">
                  <c:v>121.03648851295367</c:v>
                </c:pt>
                <c:pt idx="12">
                  <c:v>122.31247879719292</c:v>
                </c:pt>
                <c:pt idx="13">
                  <c:v>123.56356690676489</c:v>
                </c:pt>
                <c:pt idx="14">
                  <c:v>124.79257730601128</c:v>
                </c:pt>
                <c:pt idx="15">
                  <c:v>126.00183775852391</c:v>
                </c:pt>
                <c:pt idx="16">
                  <c:v>127.19329363932695</c:v>
                </c:pt>
                <c:pt idx="17">
                  <c:v>128.36859049419837</c:v>
                </c:pt>
                <c:pt idx="18">
                  <c:v>129.52913500376289</c:v>
                </c:pt>
                <c:pt idx="19">
                  <c:v>130.6761408795216</c:v>
                </c:pt>
                <c:pt idx="20">
                  <c:v>131.81066400815831</c:v>
                </c:pt>
                <c:pt idx="21">
                  <c:v>132.93362977112866</c:v>
                </c:pt>
                <c:pt idx="22">
                  <c:v>134.04585456898886</c:v>
                </c:pt>
                <c:pt idx="23">
                  <c:v>135.14806298571196</c:v>
                </c:pt>
                <c:pt idx="24">
                  <c:v>136.24090162616758</c:v>
                </c:pt>
                <c:pt idx="25">
                  <c:v>137.32495038249203</c:v>
                </c:pt>
                <c:pt idx="26">
                  <c:v>138.40073169019925</c:v>
                </c:pt>
                <c:pt idx="27">
                  <c:v>139.46871819578939</c:v>
                </c:pt>
                <c:pt idx="28">
                  <c:v>140.52933915686236</c:v>
                </c:pt>
                <c:pt idx="29">
                  <c:v>141.58298582178583</c:v>
                </c:pt>
                <c:pt idx="30">
                  <c:v>142.63001598099839</c:v>
                </c:pt>
                <c:pt idx="31">
                  <c:v>143.67075784070752</c:v>
                </c:pt>
                <c:pt idx="32">
                  <c:v>144.70551333835053</c:v>
                </c:pt>
                <c:pt idx="33">
                  <c:v>145.73456099510304</c:v>
                </c:pt>
                <c:pt idx="34">
                  <c:v>146.75815838207541</c:v>
                </c:pt>
                <c:pt idx="35">
                  <c:v>147.7765442622794</c:v>
                </c:pt>
                <c:pt idx="36">
                  <c:v>148.78994045899043</c:v>
                </c:pt>
                <c:pt idx="37">
                  <c:v>149.79855349204516</c:v>
                </c:pt>
                <c:pt idx="38">
                  <c:v>150.80257601636129</c:v>
                </c:pt>
                <c:pt idx="39">
                  <c:v>151.80218809113512</c:v>
                </c:pt>
                <c:pt idx="40">
                  <c:v>152.79755830345658</c:v>
                </c:pt>
                <c:pt idx="41">
                  <c:v>153.78884476624646</c:v>
                </c:pt>
                <c:pt idx="42">
                  <c:v>154.77619600728116</c:v>
                </c:pt>
                <c:pt idx="43">
                  <c:v>155.75975176348945</c:v>
                </c:pt>
                <c:pt idx="44">
                  <c:v>156.73964369257402</c:v>
                </c:pt>
                <c:pt idx="45">
                  <c:v>157.71599601223747</c:v>
                </c:pt>
                <c:pt idx="46">
                  <c:v>158.68892607581682</c:v>
                </c:pt>
                <c:pt idx="47">
                  <c:v>159.65854489189095</c:v>
                </c:pt>
                <c:pt idx="48">
                  <c:v>160.62495759438585</c:v>
                </c:pt>
                <c:pt idx="49">
                  <c:v>161.58826386882217</c:v>
                </c:pt>
                <c:pt idx="50">
                  <c:v>162.54855833960482</c:v>
                </c:pt>
                <c:pt idx="51">
                  <c:v>163.50593092261983</c:v>
                </c:pt>
                <c:pt idx="52">
                  <c:v>164.4604671468631</c:v>
                </c:pt>
                <c:pt idx="53">
                  <c:v>165.41224844836194</c:v>
                </c:pt>
                <c:pt idx="54">
                  <c:v>166.36135243925139</c:v>
                </c:pt>
                <c:pt idx="55">
                  <c:v>167.30785315452607</c:v>
                </c:pt>
                <c:pt idx="56">
                  <c:v>168.25182127868925</c:v>
                </c:pt>
                <c:pt idx="57">
                  <c:v>169.19332435426625</c:v>
                </c:pt>
                <c:pt idx="58">
                  <c:v>170.13242697392448</c:v>
                </c:pt>
                <c:pt idx="59">
                  <c:v>171.06919095774839</c:v>
                </c:pt>
                <c:pt idx="60">
                  <c:v>172.00367551704781</c:v>
                </c:pt>
                <c:pt idx="61">
                  <c:v>172.93593740592922</c:v>
                </c:pt>
                <c:pt idx="62">
                  <c:v>173.86603106172913</c:v>
                </c:pt>
                <c:pt idx="63">
                  <c:v>174.79400873529354</c:v>
                </c:pt>
                <c:pt idx="64">
                  <c:v>175.71992061198722</c:v>
                </c:pt>
                <c:pt idx="65">
                  <c:v>176.64381492422589</c:v>
                </c:pt>
                <c:pt idx="66">
                  <c:v>177.56573805624618</c:v>
                </c:pt>
                <c:pt idx="67">
                  <c:v>178.48573464175837</c:v>
                </c:pt>
                <c:pt idx="68">
                  <c:v>179.40384765506343</c:v>
                </c:pt>
                <c:pt idx="69">
                  <c:v>180.32011849616137</c:v>
                </c:pt>
                <c:pt idx="70">
                  <c:v>181.23458707032847</c:v>
                </c:pt>
                <c:pt idx="71">
                  <c:v>182.14729186259629</c:v>
                </c:pt>
                <c:pt idx="72">
                  <c:v>183.05827000752578</c:v>
                </c:pt>
                <c:pt idx="73">
                  <c:v>183.96755735463546</c:v>
                </c:pt>
                <c:pt idx="74">
                  <c:v>184.87518852980929</c:v>
                </c:pt>
                <c:pt idx="75">
                  <c:v>185.7811969929823</c:v>
                </c:pt>
                <c:pt idx="76">
                  <c:v>186.68561509237651</c:v>
                </c:pt>
                <c:pt idx="77">
                  <c:v>187.58847411553538</c:v>
                </c:pt>
                <c:pt idx="78">
                  <c:v>188.48980433738484</c:v>
                </c:pt>
                <c:pt idx="79">
                  <c:v>189.38963506553077</c:v>
                </c:pt>
                <c:pt idx="80">
                  <c:v>190.28799468298331</c:v>
                </c:pt>
                <c:pt idx="81">
                  <c:v>191.18491068848564</c:v>
                </c:pt>
                <c:pt idx="82">
                  <c:v>192.08040973460891</c:v>
                </c:pt>
                <c:pt idx="83">
                  <c:v>192.97451766376238</c:v>
                </c:pt>
                <c:pt idx="84">
                  <c:v>193.86725954225733</c:v>
                </c:pt>
                <c:pt idx="85">
                  <c:v>194.75865969255096</c:v>
                </c:pt>
                <c:pt idx="86">
                  <c:v>195.6487417237885</c:v>
                </c:pt>
                <c:pt idx="87">
                  <c:v>196.53752856075104</c:v>
                </c:pt>
                <c:pt idx="88">
                  <c:v>197.42504247131106</c:v>
                </c:pt>
                <c:pt idx="89">
                  <c:v>198.31130509248709</c:v>
                </c:pt>
                <c:pt idx="90">
                  <c:v>199.19633745518485</c:v>
                </c:pt>
                <c:pt idx="91">
                  <c:v>200.08016000770493</c:v>
                </c:pt>
                <c:pt idx="92">
                  <c:v>200.96279263809058</c:v>
                </c:pt>
                <c:pt idx="93">
                  <c:v>201.84425469538553</c:v>
                </c:pt>
                <c:pt idx="94">
                  <c:v>202.72456500986601</c:v>
                </c:pt>
                <c:pt idx="95">
                  <c:v>203.60374191230648</c:v>
                </c:pt>
                <c:pt idx="96">
                  <c:v>204.4818032523352</c:v>
                </c:pt>
                <c:pt idx="97">
                  <c:v>205.35876641593148</c:v>
                </c:pt>
                <c:pt idx="98">
                  <c:v>206.23464834211339</c:v>
                </c:pt>
                <c:pt idx="99">
                  <c:v>207.109465538861</c:v>
                </c:pt>
                <c:pt idx="100">
                  <c:v>207.98323409831741</c:v>
                </c:pt>
                <c:pt idx="101">
                  <c:v>208.85596971130769</c:v>
                </c:pt>
                <c:pt idx="102">
                  <c:v>209.72768768121261</c:v>
                </c:pt>
                <c:pt idx="103">
                  <c:v>210.59840293723107</c:v>
                </c:pt>
                <c:pt idx="104">
                  <c:v>211.46813004706513</c:v>
                </c:pt>
                <c:pt idx="105">
                  <c:v>212.33688322905749</c:v>
                </c:pt>
                <c:pt idx="106">
                  <c:v>213.2046763638092</c:v>
                </c:pt>
                <c:pt idx="107">
                  <c:v>214.0715230053062</c:v>
                </c:pt>
                <c:pt idx="108">
                  <c:v>214.93743639157876</c:v>
                </c:pt>
                <c:pt idx="109">
                  <c:v>215.80242945491716</c:v>
                </c:pt>
                <c:pt idx="110">
                  <c:v>216.66651483166731</c:v>
                </c:pt>
                <c:pt idx="111">
                  <c:v>217.52970487162642</c:v>
                </c:pt>
                <c:pt idx="112">
                  <c:v>218.39201164705807</c:v>
                </c:pt>
                <c:pt idx="113">
                  <c:v>219.25344696134638</c:v>
                </c:pt>
                <c:pt idx="114">
                  <c:v>220.11402235730631</c:v>
                </c:pt>
                <c:pt idx="115">
                  <c:v>220.97374912516605</c:v>
                </c:pt>
                <c:pt idx="116">
                  <c:v>221.83263831023834</c:v>
                </c:pt>
                <c:pt idx="117">
                  <c:v>222.69070072029467</c:v>
                </c:pt>
                <c:pt idx="118">
                  <c:v>223.54794693265606</c:v>
                </c:pt>
                <c:pt idx="119">
                  <c:v>224.40438730101448</c:v>
                </c:pt>
                <c:pt idx="120">
                  <c:v>225.26003196199679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B-497B-A8E9-10BCECBA5A9A}"/>
            </c:ext>
          </c:extLst>
        </c:ser>
        <c:ser>
          <c:idx val="3"/>
          <c:order val="3"/>
          <c:tx>
            <c:v>Asset price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Data!$E$8:$E$128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Data!$G$8:$G$128</c:f>
              <c:numCache>
                <c:formatCode>0.00</c:formatCode>
                <c:ptCount val="121"/>
                <c:pt idx="0">
                  <c:v>100</c:v>
                </c:pt>
                <c:pt idx="1">
                  <c:v>96.599114694299018</c:v>
                </c:pt>
                <c:pt idx="2">
                  <c:v>85.715454809118015</c:v>
                </c:pt>
                <c:pt idx="3">
                  <c:v>83.294220516995139</c:v>
                </c:pt>
                <c:pt idx="4">
                  <c:v>87.39188242818804</c:v>
                </c:pt>
                <c:pt idx="5">
                  <c:v>89.30959705454562</c:v>
                </c:pt>
                <c:pt idx="6">
                  <c:v>96.777813069684655</c:v>
                </c:pt>
                <c:pt idx="7">
                  <c:v>96.640651198702884</c:v>
                </c:pt>
                <c:pt idx="8">
                  <c:v>98.534656128137712</c:v>
                </c:pt>
                <c:pt idx="9">
                  <c:v>101.23654260548383</c:v>
                </c:pt>
                <c:pt idx="10">
                  <c:v>101.4321927559336</c:v>
                </c:pt>
                <c:pt idx="11">
                  <c:v>100.53928378313539</c:v>
                </c:pt>
                <c:pt idx="12">
                  <c:v>102.72877594671603</c:v>
                </c:pt>
                <c:pt idx="13">
                  <c:v>102.15358527747304</c:v>
                </c:pt>
                <c:pt idx="14">
                  <c:v>104.6241292860541</c:v>
                </c:pt>
                <c:pt idx="15">
                  <c:v>104.44630333509787</c:v>
                </c:pt>
                <c:pt idx="16">
                  <c:v>102.46371845319416</c:v>
                </c:pt>
                <c:pt idx="17">
                  <c:v>103.86766715304988</c:v>
                </c:pt>
                <c:pt idx="18">
                  <c:v>105.59001866644816</c:v>
                </c:pt>
                <c:pt idx="19">
                  <c:v>110.05823668970199</c:v>
                </c:pt>
                <c:pt idx="20">
                  <c:v>107.98176561557075</c:v>
                </c:pt>
                <c:pt idx="21">
                  <c:v>112.57570726187372</c:v>
                </c:pt>
                <c:pt idx="22">
                  <c:v>120.35454205428638</c:v>
                </c:pt>
                <c:pt idx="23">
                  <c:v>116.61727370776488</c:v>
                </c:pt>
                <c:pt idx="24">
                  <c:v>120.06190613010786</c:v>
                </c:pt>
                <c:pt idx="25">
                  <c:v>123.92288850410269</c:v>
                </c:pt>
                <c:pt idx="26">
                  <c:v>120.94532704477305</c:v>
                </c:pt>
                <c:pt idx="27">
                  <c:v>121.75778337433263</c:v>
                </c:pt>
                <c:pt idx="28">
                  <c:v>118.12479129720374</c:v>
                </c:pt>
                <c:pt idx="29">
                  <c:v>119.9530965680913</c:v>
                </c:pt>
                <c:pt idx="30">
                  <c:v>128.58885086806862</c:v>
                </c:pt>
                <c:pt idx="31">
                  <c:v>127.96338434842102</c:v>
                </c:pt>
                <c:pt idx="32">
                  <c:v>125.24424842812027</c:v>
                </c:pt>
                <c:pt idx="33">
                  <c:v>123.92307028585589</c:v>
                </c:pt>
                <c:pt idx="34">
                  <c:v>118.36488995162838</c:v>
                </c:pt>
                <c:pt idx="35">
                  <c:v>119.66243163452755</c:v>
                </c:pt>
                <c:pt idx="36">
                  <c:v>120.90154365173829</c:v>
                </c:pt>
                <c:pt idx="37">
                  <c:v>133.11277629196843</c:v>
                </c:pt>
                <c:pt idx="38">
                  <c:v>160.13108042615559</c:v>
                </c:pt>
                <c:pt idx="39">
                  <c:v>157.95096177661819</c:v>
                </c:pt>
                <c:pt idx="40">
                  <c:v>152.74020121957193</c:v>
                </c:pt>
                <c:pt idx="41">
                  <c:v>154.87071868926972</c:v>
                </c:pt>
                <c:pt idx="42">
                  <c:v>152.15671061258612</c:v>
                </c:pt>
                <c:pt idx="43">
                  <c:v>148.21842333178347</c:v>
                </c:pt>
                <c:pt idx="44">
                  <c:v>143.01109612706509</c:v>
                </c:pt>
                <c:pt idx="45">
                  <c:v>145.08051987574854</c:v>
                </c:pt>
                <c:pt idx="46">
                  <c:v>142.51900578924779</c:v>
                </c:pt>
                <c:pt idx="47">
                  <c:v>144.83186527059269</c:v>
                </c:pt>
                <c:pt idx="48">
                  <c:v>143.00374769855387</c:v>
                </c:pt>
                <c:pt idx="49">
                  <c:v>146.92231569505969</c:v>
                </c:pt>
                <c:pt idx="50">
                  <c:v>145.3048384363538</c:v>
                </c:pt>
                <c:pt idx="51">
                  <c:v>139.28401375830455</c:v>
                </c:pt>
                <c:pt idx="52">
                  <c:v>138.17097021923345</c:v>
                </c:pt>
                <c:pt idx="53">
                  <c:v>132.64088618090065</c:v>
                </c:pt>
                <c:pt idx="54">
                  <c:v>128.57232023509397</c:v>
                </c:pt>
                <c:pt idx="55">
                  <c:v>132.8593247261708</c:v>
                </c:pt>
                <c:pt idx="56">
                  <c:v>136.68762636665687</c:v>
                </c:pt>
                <c:pt idx="57">
                  <c:v>142.45808598737716</c:v>
                </c:pt>
                <c:pt idx="58">
                  <c:v>149.37455784623387</c:v>
                </c:pt>
                <c:pt idx="59">
                  <c:v>149.15916445334548</c:v>
                </c:pt>
                <c:pt idx="60">
                  <c:v>151.9037582846654</c:v>
                </c:pt>
                <c:pt idx="61">
                  <c:v>153.41815782650488</c:v>
                </c:pt>
                <c:pt idx="62">
                  <c:v>156.01655057389524</c:v>
                </c:pt>
                <c:pt idx="63">
                  <c:v>159.24772852727912</c:v>
                </c:pt>
                <c:pt idx="64">
                  <c:v>162.8514230051461</c:v>
                </c:pt>
                <c:pt idx="65">
                  <c:v>161.19491459861175</c:v>
                </c:pt>
                <c:pt idx="66">
                  <c:v>163.84000556677981</c:v>
                </c:pt>
                <c:pt idx="67">
                  <c:v>163.02590521839605</c:v>
                </c:pt>
                <c:pt idx="68">
                  <c:v>158.70773065418911</c:v>
                </c:pt>
                <c:pt idx="69">
                  <c:v>160.52590713736581</c:v>
                </c:pt>
                <c:pt idx="70">
                  <c:v>155.40654249034711</c:v>
                </c:pt>
                <c:pt idx="71">
                  <c:v>149.08893533168262</c:v>
                </c:pt>
                <c:pt idx="72">
                  <c:v>157.04217336635966</c:v>
                </c:pt>
                <c:pt idx="73">
                  <c:v>151.51969717412797</c:v>
                </c:pt>
                <c:pt idx="74">
                  <c:v>145.24688153830996</c:v>
                </c:pt>
                <c:pt idx="75">
                  <c:v>144.92980085555951</c:v>
                </c:pt>
                <c:pt idx="76">
                  <c:v>143.52110048195726</c:v>
                </c:pt>
                <c:pt idx="77">
                  <c:v>143.36223877227863</c:v>
                </c:pt>
                <c:pt idx="78">
                  <c:v>141.33701903114547</c:v>
                </c:pt>
                <c:pt idx="79">
                  <c:v>139.33527928774035</c:v>
                </c:pt>
                <c:pt idx="80">
                  <c:v>146.80515260308715</c:v>
                </c:pt>
                <c:pt idx="81">
                  <c:v>145.660077465977</c:v>
                </c:pt>
                <c:pt idx="82">
                  <c:v>150.74040004093592</c:v>
                </c:pt>
                <c:pt idx="83">
                  <c:v>149.65954743016727</c:v>
                </c:pt>
                <c:pt idx="84">
                  <c:v>148.52893428535788</c:v>
                </c:pt>
                <c:pt idx="85">
                  <c:v>143.95563471441903</c:v>
                </c:pt>
                <c:pt idx="86">
                  <c:v>140.5238320244971</c:v>
                </c:pt>
                <c:pt idx="87">
                  <c:v>142.43396088552907</c:v>
                </c:pt>
                <c:pt idx="88">
                  <c:v>144.56576027232231</c:v>
                </c:pt>
                <c:pt idx="89">
                  <c:v>146.95941148781483</c:v>
                </c:pt>
                <c:pt idx="90">
                  <c:v>148.46635919676868</c:v>
                </c:pt>
                <c:pt idx="91">
                  <c:v>147.6763650302326</c:v>
                </c:pt>
                <c:pt idx="92">
                  <c:v>159.04815109991193</c:v>
                </c:pt>
                <c:pt idx="93">
                  <c:v>162.10262808528481</c:v>
                </c:pt>
                <c:pt idx="94">
                  <c:v>163.05504267154816</c:v>
                </c:pt>
                <c:pt idx="95">
                  <c:v>160.39497936588776</c:v>
                </c:pt>
                <c:pt idx="96">
                  <c:v>160.4786795232626</c:v>
                </c:pt>
                <c:pt idx="97">
                  <c:v>160.66478292278171</c:v>
                </c:pt>
                <c:pt idx="98">
                  <c:v>156.53162828932429</c:v>
                </c:pt>
                <c:pt idx="99">
                  <c:v>160.79440147215115</c:v>
                </c:pt>
                <c:pt idx="100">
                  <c:v>165.92778233532979</c:v>
                </c:pt>
                <c:pt idx="101">
                  <c:v>168.8083318740288</c:v>
                </c:pt>
                <c:pt idx="102">
                  <c:v>172.83089776183289</c:v>
                </c:pt>
                <c:pt idx="103">
                  <c:v>175.6327511471182</c:v>
                </c:pt>
                <c:pt idx="104">
                  <c:v>179.12051076764683</c:v>
                </c:pt>
                <c:pt idx="105">
                  <c:v>177.23826581190946</c:v>
                </c:pt>
                <c:pt idx="106">
                  <c:v>182.08620334495708</c:v>
                </c:pt>
                <c:pt idx="107">
                  <c:v>182.44046950711535</c:v>
                </c:pt>
                <c:pt idx="108">
                  <c:v>185.81257830260344</c:v>
                </c:pt>
                <c:pt idx="109">
                  <c:v>189.59864607064503</c:v>
                </c:pt>
                <c:pt idx="110">
                  <c:v>182.27195854965018</c:v>
                </c:pt>
                <c:pt idx="111">
                  <c:v>181.40905018721179</c:v>
                </c:pt>
                <c:pt idx="112">
                  <c:v>180.24591514238065</c:v>
                </c:pt>
                <c:pt idx="113">
                  <c:v>181.50436482907463</c:v>
                </c:pt>
                <c:pt idx="114">
                  <c:v>188.32395384573923</c:v>
                </c:pt>
                <c:pt idx="115">
                  <c:v>186.62695865460955</c:v>
                </c:pt>
                <c:pt idx="116">
                  <c:v>186.00547432867603</c:v>
                </c:pt>
                <c:pt idx="117">
                  <c:v>182.31443108376192</c:v>
                </c:pt>
                <c:pt idx="118">
                  <c:v>190.11918909973002</c:v>
                </c:pt>
                <c:pt idx="119">
                  <c:v>192.3262527603903</c:v>
                </c:pt>
                <c:pt idx="120">
                  <c:v>194.72606132245136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5-4989-9C89-101661F6C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628736"/>
        <c:axId val="875630656"/>
      </c:lineChart>
      <c:catAx>
        <c:axId val="875628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 i="0" u="none" strike="noStrike" kern="1200" baseline="0">
                    <a:solidFill>
                      <a:sysClr val="windowText" lastClr="000000"/>
                    </a:solidFill>
                  </a:rPr>
                  <a:t>Time (in months)</a:t>
                </a:r>
              </a:p>
            </c:rich>
          </c:tx>
          <c:layout>
            <c:manualLayout>
              <c:xMode val="edge"/>
              <c:yMode val="edge"/>
              <c:x val="0.48159223535619666"/>
              <c:y val="0.881263576948256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630656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875630656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 i="0" u="none" strike="noStrike" kern="1200" baseline="0">
                    <a:solidFill>
                      <a:sysClr val="windowText" lastClr="000000"/>
                    </a:solidFill>
                  </a:rPr>
                  <a:t>Asset price ($)</a:t>
                </a:r>
              </a:p>
            </c:rich>
          </c:tx>
          <c:layout>
            <c:manualLayout>
              <c:xMode val="edge"/>
              <c:yMode val="edge"/>
              <c:x val="2.9522479044958087E-2"/>
              <c:y val="0.355967708581881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6287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4505472656118"/>
          <c:y val="0.93021754792303257"/>
          <c:w val="0.56181248292573316"/>
          <c:h val="4.1467843331352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600" b="1" i="0" u="none" strike="noStrike" kern="1200" spc="0" baseline="0">
                <a:solidFill>
                  <a:sysClr val="windowText" lastClr="000000"/>
                </a:solidFill>
              </a:rPr>
              <a:t>Evolution of the asset price over time (GBM)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29219806172577"/>
          <c:y val="8.2628175360748499E-2"/>
          <c:w val="0.8512421752806415"/>
          <c:h val="0.73438794899675819"/>
        </c:manualLayout>
      </c:layout>
      <c:lineChart>
        <c:grouping val="standard"/>
        <c:varyColors val="0"/>
        <c:ser>
          <c:idx val="0"/>
          <c:order val="0"/>
          <c:tx>
            <c:strRef>
              <c:f>Data!$Q$6:$Q$7</c:f>
              <c:strCache>
                <c:ptCount val="2"/>
                <c:pt idx="0">
                  <c:v>Mean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Data!$E$8:$E$128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Data!$Q$8:$Q$128</c:f>
              <c:numCache>
                <c:formatCode>0.00</c:formatCode>
                <c:ptCount val="121"/>
                <c:pt idx="0">
                  <c:v>100</c:v>
                </c:pt>
                <c:pt idx="1">
                  <c:v>100.66889383540195</c:v>
                </c:pt>
                <c:pt idx="2">
                  <c:v>101.34226186043425</c:v>
                </c:pt>
                <c:pt idx="3">
                  <c:v>102.02013400267558</c:v>
                </c:pt>
                <c:pt idx="4">
                  <c:v>102.70254038988827</c:v>
                </c:pt>
                <c:pt idx="5">
                  <c:v>103.38951135135741</c:v>
                </c:pt>
                <c:pt idx="6">
                  <c:v>104.08107741923882</c:v>
                </c:pt>
                <c:pt idx="7">
                  <c:v>104.77726932991602</c:v>
                </c:pt>
                <c:pt idx="8">
                  <c:v>105.47811802536631</c:v>
                </c:pt>
                <c:pt idx="9">
                  <c:v>106.18365465453596</c:v>
                </c:pt>
                <c:pt idx="10">
                  <c:v>106.89391057472464</c:v>
                </c:pt>
                <c:pt idx="11">
                  <c:v>107.60891735297902</c:v>
                </c:pt>
                <c:pt idx="12">
                  <c:v>108.32870676749586</c:v>
                </c:pt>
                <c:pt idx="13">
                  <c:v>109.05331080903426</c:v>
                </c:pt>
                <c:pt idx="14">
                  <c:v>109.78276168233761</c:v>
                </c:pt>
                <c:pt idx="15">
                  <c:v>110.51709180756477</c:v>
                </c:pt>
                <c:pt idx="16">
                  <c:v>111.25633382173106</c:v>
                </c:pt>
                <c:pt idx="17">
                  <c:v>112.00052058015882</c:v>
                </c:pt>
                <c:pt idx="18">
                  <c:v>112.74968515793758</c:v>
                </c:pt>
                <c:pt idx="19">
                  <c:v>113.50386085139409</c:v>
                </c:pt>
                <c:pt idx="20">
                  <c:v>114.26308117957227</c:v>
                </c:pt>
                <c:pt idx="21">
                  <c:v>115.02737988572274</c:v>
                </c:pt>
                <c:pt idx="22">
                  <c:v>115.79679093880269</c:v>
                </c:pt>
                <c:pt idx="23">
                  <c:v>116.5713485349856</c:v>
                </c:pt>
                <c:pt idx="24">
                  <c:v>117.35108709918103</c:v>
                </c:pt>
                <c:pt idx="25">
                  <c:v>118.13604128656461</c:v>
                </c:pt>
                <c:pt idx="26">
                  <c:v>118.92624598411831</c:v>
                </c:pt>
                <c:pt idx="27">
                  <c:v>119.72173631218101</c:v>
                </c:pt>
                <c:pt idx="28">
                  <c:v>120.52254762600936</c:v>
                </c:pt>
                <c:pt idx="29">
                  <c:v>121.3287155173491</c:v>
                </c:pt>
                <c:pt idx="30">
                  <c:v>122.14027581601698</c:v>
                </c:pt>
                <c:pt idx="31">
                  <c:v>122.95726459149323</c:v>
                </c:pt>
                <c:pt idx="32">
                  <c:v>123.77971815452457</c:v>
                </c:pt>
                <c:pt idx="33">
                  <c:v>124.60767305873807</c:v>
                </c:pt>
                <c:pt idx="34">
                  <c:v>125.44116610226578</c:v>
                </c:pt>
                <c:pt idx="35">
                  <c:v>126.28023432938014</c:v>
                </c:pt>
                <c:pt idx="36">
                  <c:v>127.12491503214048</c:v>
                </c:pt>
                <c:pt idx="37">
                  <c:v>127.9752457520504</c:v>
                </c:pt>
                <c:pt idx="38">
                  <c:v>128.83126428172633</c:v>
                </c:pt>
                <c:pt idx="39">
                  <c:v>129.69300866657719</c:v>
                </c:pt>
                <c:pt idx="40">
                  <c:v>130.56051720649521</c:v>
                </c:pt>
                <c:pt idx="41">
                  <c:v>131.43382845755832</c:v>
                </c:pt>
                <c:pt idx="42">
                  <c:v>132.3129812337437</c:v>
                </c:pt>
                <c:pt idx="43">
                  <c:v>133.19801460865273</c:v>
                </c:pt>
                <c:pt idx="44">
                  <c:v>134.08896791724777</c:v>
                </c:pt>
                <c:pt idx="45">
                  <c:v>134.98588075760031</c:v>
                </c:pt>
                <c:pt idx="46">
                  <c:v>135.88879299265091</c:v>
                </c:pt>
                <c:pt idx="47">
                  <c:v>136.79774475198084</c:v>
                </c:pt>
                <c:pt idx="48">
                  <c:v>137.71277643359571</c:v>
                </c:pt>
                <c:pt idx="49">
                  <c:v>138.63392870572088</c:v>
                </c:pt>
                <c:pt idx="50">
                  <c:v>139.56124250860896</c:v>
                </c:pt>
                <c:pt idx="51">
                  <c:v>140.49475905635938</c:v>
                </c:pt>
                <c:pt idx="52">
                  <c:v>141.43451983875016</c:v>
                </c:pt>
                <c:pt idx="53">
                  <c:v>142.3805666230819</c:v>
                </c:pt>
                <c:pt idx="54">
                  <c:v>143.33294145603401</c:v>
                </c:pt>
                <c:pt idx="55">
                  <c:v>144.29168666553369</c:v>
                </c:pt>
                <c:pt idx="56">
                  <c:v>145.25684486263691</c:v>
                </c:pt>
                <c:pt idx="57">
                  <c:v>146.22845894342245</c:v>
                </c:pt>
                <c:pt idx="58">
                  <c:v>147.20657209089825</c:v>
                </c:pt>
                <c:pt idx="59">
                  <c:v>148.19122777692078</c:v>
                </c:pt>
                <c:pt idx="60">
                  <c:v>149.18246976412703</c:v>
                </c:pt>
                <c:pt idx="61">
                  <c:v>150.18034210787962</c:v>
                </c:pt>
                <c:pt idx="62">
                  <c:v>151.18488915822476</c:v>
                </c:pt>
                <c:pt idx="63">
                  <c:v>152.19615556186338</c:v>
                </c:pt>
                <c:pt idx="64">
                  <c:v>153.21418626413541</c:v>
                </c:pt>
                <c:pt idx="65">
                  <c:v>154.23902651101747</c:v>
                </c:pt>
                <c:pt idx="66">
                  <c:v>155.2707218511336</c:v>
                </c:pt>
                <c:pt idx="67">
                  <c:v>156.30931813777991</c:v>
                </c:pt>
                <c:pt idx="68">
                  <c:v>157.35486153096232</c:v>
                </c:pt>
                <c:pt idx="69">
                  <c:v>158.40739849944819</c:v>
                </c:pt>
                <c:pt idx="70">
                  <c:v>159.46697582283156</c:v>
                </c:pt>
                <c:pt idx="71">
                  <c:v>160.53364059361238</c:v>
                </c:pt>
                <c:pt idx="72">
                  <c:v>161.60744021928934</c:v>
                </c:pt>
                <c:pt idx="73">
                  <c:v>162.68842242446701</c:v>
                </c:pt>
                <c:pt idx="74">
                  <c:v>163.77663525297694</c:v>
                </c:pt>
                <c:pt idx="75">
                  <c:v>164.87212707001282</c:v>
                </c:pt>
                <c:pt idx="76">
                  <c:v>165.97494656428015</c:v>
                </c:pt>
                <c:pt idx="77">
                  <c:v>167.08514275016032</c:v>
                </c:pt>
                <c:pt idx="78">
                  <c:v>168.20276496988865</c:v>
                </c:pt>
                <c:pt idx="79">
                  <c:v>169.32786289574781</c:v>
                </c:pt>
                <c:pt idx="80">
                  <c:v>170.46048653227533</c:v>
                </c:pt>
                <c:pt idx="81">
                  <c:v>171.60068621848586</c:v>
                </c:pt>
                <c:pt idx="82">
                  <c:v>172.74851263010871</c:v>
                </c:pt>
                <c:pt idx="83">
                  <c:v>173.90401678184006</c:v>
                </c:pt>
                <c:pt idx="84">
                  <c:v>175.06725002961014</c:v>
                </c:pt>
                <c:pt idx="85">
                  <c:v>176.23826407286586</c:v>
                </c:pt>
                <c:pt idx="86">
                  <c:v>177.41711095686864</c:v>
                </c:pt>
                <c:pt idx="87">
                  <c:v>178.60384307500735</c:v>
                </c:pt>
                <c:pt idx="88">
                  <c:v>179.79851317112701</c:v>
                </c:pt>
                <c:pt idx="89">
                  <c:v>181.00117434187302</c:v>
                </c:pt>
                <c:pt idx="90">
                  <c:v>182.2118800390509</c:v>
                </c:pt>
                <c:pt idx="91">
                  <c:v>183.43068407200207</c:v>
                </c:pt>
                <c:pt idx="92">
                  <c:v>184.6576406099953</c:v>
                </c:pt>
                <c:pt idx="93">
                  <c:v>185.8928041846342</c:v>
                </c:pt>
                <c:pt idx="94">
                  <c:v>187.13622969228101</c:v>
                </c:pt>
                <c:pt idx="95">
                  <c:v>188.38797239649631</c:v>
                </c:pt>
                <c:pt idx="96">
                  <c:v>189.64808793049514</c:v>
                </c:pt>
                <c:pt idx="97">
                  <c:v>190.91663229961986</c:v>
                </c:pt>
                <c:pt idx="98">
                  <c:v>192.19366188382898</c:v>
                </c:pt>
                <c:pt idx="99">
                  <c:v>193.47923344020316</c:v>
                </c:pt>
                <c:pt idx="100">
                  <c:v>194.77340410546759</c:v>
                </c:pt>
                <c:pt idx="101">
                  <c:v>196.07623139853158</c:v>
                </c:pt>
                <c:pt idx="102">
                  <c:v>197.38777322304477</c:v>
                </c:pt>
                <c:pt idx="103">
                  <c:v>198.70808786997088</c:v>
                </c:pt>
                <c:pt idx="104">
                  <c:v>200.03723402017815</c:v>
                </c:pt>
                <c:pt idx="105">
                  <c:v>201.37527074704767</c:v>
                </c:pt>
                <c:pt idx="106">
                  <c:v>202.72225751909866</c:v>
                </c:pt>
                <c:pt idx="107">
                  <c:v>204.07825420263146</c:v>
                </c:pt>
                <c:pt idx="108">
                  <c:v>205.44332106438875</c:v>
                </c:pt>
                <c:pt idx="109">
                  <c:v>206.81751877423346</c:v>
                </c:pt>
                <c:pt idx="110">
                  <c:v>208.20090840784556</c:v>
                </c:pt>
                <c:pt idx="111">
                  <c:v>209.59355144943643</c:v>
                </c:pt>
                <c:pt idx="112">
                  <c:v>210.99550979448173</c:v>
                </c:pt>
                <c:pt idx="113">
                  <c:v>212.4068457524719</c:v>
                </c:pt>
                <c:pt idx="114">
                  <c:v>213.82762204968185</c:v>
                </c:pt>
                <c:pt idx="115">
                  <c:v>215.25790183195875</c:v>
                </c:pt>
                <c:pt idx="116">
                  <c:v>216.69774866752823</c:v>
                </c:pt>
                <c:pt idx="117">
                  <c:v>218.14722654982012</c:v>
                </c:pt>
                <c:pt idx="118">
                  <c:v>219.60639990031217</c:v>
                </c:pt>
                <c:pt idx="119">
                  <c:v>221.07533357139343</c:v>
                </c:pt>
                <c:pt idx="120">
                  <c:v>222.55409284924679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B-42B6-AD44-22B8CDB5710C}"/>
            </c:ext>
          </c:extLst>
        </c:ser>
        <c:ser>
          <c:idx val="1"/>
          <c:order val="1"/>
          <c:tx>
            <c:strRef>
              <c:f>Data!$R$7</c:f>
              <c:strCache>
                <c:ptCount val="1"/>
                <c:pt idx="0">
                  <c:v>Lower bound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Data!$E$8:$E$128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Data!$R$8:$R$128</c:f>
              <c:numCache>
                <c:formatCode>0.00</c:formatCode>
                <c:ptCount val="121"/>
                <c:pt idx="0">
                  <c:v>100</c:v>
                </c:pt>
                <c:pt idx="1">
                  <c:v>96.503838545085287</c:v>
                </c:pt>
                <c:pt idx="2">
                  <c:v>95.411400108623539</c:v>
                </c:pt>
                <c:pt idx="3">
                  <c:v>94.707698647330176</c:v>
                </c:pt>
                <c:pt idx="4">
                  <c:v>94.203159163873806</c:v>
                </c:pt>
                <c:pt idx="5">
                  <c:v>93.82481431358589</c:v>
                </c:pt>
                <c:pt idx="6">
                  <c:v>93.535465810733896</c:v>
                </c:pt>
                <c:pt idx="7">
                  <c:v>93.313145249244982</c:v>
                </c:pt>
                <c:pt idx="8">
                  <c:v>93.143621515864865</c:v>
                </c:pt>
                <c:pt idx="9">
                  <c:v>93.01706618590309</c:v>
                </c:pt>
                <c:pt idx="10">
                  <c:v>92.926363989875753</c:v>
                </c:pt>
                <c:pt idx="11">
                  <c:v>92.866173996156363</c:v>
                </c:pt>
                <c:pt idx="12">
                  <c:v>92.832370407582701</c:v>
                </c:pt>
                <c:pt idx="13">
                  <c:v>92.821690865430782</c:v>
                </c:pt>
                <c:pt idx="14">
                  <c:v>92.831505360455253</c:v>
                </c:pt>
                <c:pt idx="15">
                  <c:v>92.859658815443368</c:v>
                </c:pt>
                <c:pt idx="16">
                  <c:v>92.904360559702098</c:v>
                </c:pt>
                <c:pt idx="17">
                  <c:v>92.96410470308885</c:v>
                </c:pt>
                <c:pt idx="18">
                  <c:v>93.03761148359402</c:v>
                </c:pt>
                <c:pt idx="19">
                  <c:v>93.123783220540773</c:v>
                </c:pt>
                <c:pt idx="20">
                  <c:v>93.221670669186736</c:v>
                </c:pt>
                <c:pt idx="21">
                  <c:v>93.330446930361717</c:v>
                </c:pt>
                <c:pt idx="22">
                  <c:v>93.449386944776066</c:v>
                </c:pt>
                <c:pt idx="23">
                  <c:v>93.577851180779774</c:v>
                </c:pt>
                <c:pt idx="24">
                  <c:v>93.715272515694224</c:v>
                </c:pt>
                <c:pt idx="25">
                  <c:v>93.861145580514616</c:v>
                </c:pt>
                <c:pt idx="26">
                  <c:v>94.015018026938719</c:v>
                </c:pt>
                <c:pt idx="27">
                  <c:v>94.176483310507209</c:v>
                </c:pt>
                <c:pt idx="28">
                  <c:v>94.345174681167379</c:v>
                </c:pt>
                <c:pt idx="29">
                  <c:v>94.520760144068134</c:v>
                </c:pt>
                <c:pt idx="30">
                  <c:v>94.70293820646144</c:v>
                </c:pt>
                <c:pt idx="31">
                  <c:v>94.891434266422067</c:v>
                </c:pt>
                <c:pt idx="32">
                  <c:v>95.085997529322441</c:v>
                </c:pt>
                <c:pt idx="33">
                  <c:v>95.286398361154497</c:v>
                </c:pt>
                <c:pt idx="34">
                  <c:v>95.492426005693915</c:v>
                </c:pt>
                <c:pt idx="35">
                  <c:v>95.703886606461452</c:v>
                </c:pt>
                <c:pt idx="36">
                  <c:v>95.920601485408667</c:v>
                </c:pt>
                <c:pt idx="37">
                  <c:v>96.14240563894289</c:v>
                </c:pt>
                <c:pt idx="38">
                  <c:v>96.369146418835697</c:v>
                </c:pt>
                <c:pt idx="39">
                  <c:v>96.600682371118765</c:v>
                </c:pt>
                <c:pt idx="40">
                  <c:v>96.836882210564511</c:v>
                </c:pt>
                <c:pt idx="41">
                  <c:v>97.077623911996824</c:v>
                </c:pt>
                <c:pt idx="42">
                  <c:v>97.322793902659399</c:v>
                </c:pt>
                <c:pt idx="43">
                  <c:v>97.572286342317483</c:v>
                </c:pt>
                <c:pt idx="44">
                  <c:v>97.826002479789935</c:v>
                </c:pt>
                <c:pt idx="45">
                  <c:v>98.083850076284463</c:v>
                </c:pt>
                <c:pt idx="46">
                  <c:v>98.345742887305249</c:v>
                </c:pt>
                <c:pt idx="47">
                  <c:v>98.611600196070199</c:v>
                </c:pt>
                <c:pt idx="48">
                  <c:v>98.881346392356633</c:v>
                </c:pt>
                <c:pt idx="49">
                  <c:v>99.15491059152167</c:v>
                </c:pt>
                <c:pt idx="50">
                  <c:v>99.432226289144239</c:v>
                </c:pt>
                <c:pt idx="51">
                  <c:v>99.71323104733105</c:v>
                </c:pt>
                <c:pt idx="52">
                  <c:v>99.99786620923588</c:v>
                </c:pt>
                <c:pt idx="53">
                  <c:v>100.28607663877607</c:v>
                </c:pt>
                <c:pt idx="54">
                  <c:v>100.57781048290195</c:v>
                </c:pt>
                <c:pt idx="55">
                  <c:v>100.87301895409566</c:v>
                </c:pt>
                <c:pt idx="56">
                  <c:v>101.17165613105234</c:v>
                </c:pt>
                <c:pt idx="57">
                  <c:v>101.47367877573581</c:v>
                </c:pt>
                <c:pt idx="58">
                  <c:v>101.77904616520905</c:v>
                </c:pt>
                <c:pt idx="59">
                  <c:v>102.08771993682006</c:v>
                </c:pt>
                <c:pt idx="60">
                  <c:v>102.39966394548132</c:v>
                </c:pt>
                <c:pt idx="61">
                  <c:v>102.71484413191952</c:v>
                </c:pt>
                <c:pt idx="62">
                  <c:v>103.03322840089216</c:v>
                </c:pt>
                <c:pt idx="63">
                  <c:v>103.35478650847433</c:v>
                </c:pt>
                <c:pt idx="64">
                  <c:v>103.67948995761245</c:v>
                </c:pt>
                <c:pt idx="65">
                  <c:v>104.0073119012231</c:v>
                </c:pt>
                <c:pt idx="66">
                  <c:v>104.33822705218965</c:v>
                </c:pt>
                <c:pt idx="67">
                  <c:v>104.67221159967227</c:v>
                </c:pt>
                <c:pt idx="68">
                  <c:v>105.00924313120477</c:v>
                </c:pt>
                <c:pt idx="69">
                  <c:v>105.34930056010295</c:v>
                </c:pt>
                <c:pt idx="70">
                  <c:v>105.69236405775371</c:v>
                </c:pt>
                <c:pt idx="71">
                  <c:v>106.0384149903951</c:v>
                </c:pt>
                <c:pt idx="72">
                  <c:v>106.38743586003332</c:v>
                </c:pt>
                <c:pt idx="73">
                  <c:v>106.73941024917524</c:v>
                </c:pt>
                <c:pt idx="74">
                  <c:v>107.09432276908386</c:v>
                </c:pt>
                <c:pt idx="75">
                  <c:v>107.45215901128992</c:v>
                </c:pt>
                <c:pt idx="76">
                  <c:v>107.81290550211673</c:v>
                </c:pt>
                <c:pt idx="77">
                  <c:v>108.17654965999594</c:v>
                </c:pt>
                <c:pt idx="78">
                  <c:v>108.54307975537118</c:v>
                </c:pt>
                <c:pt idx="79">
                  <c:v>108.91248487300362</c:v>
                </c:pt>
                <c:pt idx="80">
                  <c:v>109.28475487650881</c:v>
                </c:pt>
                <c:pt idx="81">
                  <c:v>109.65988037496852</c:v>
                </c:pt>
                <c:pt idx="82">
                  <c:v>110.03785269147401</c:v>
                </c:pt>
                <c:pt idx="83">
                  <c:v>110.41866383346803</c:v>
                </c:pt>
                <c:pt idx="84">
                  <c:v>110.80230646476458</c:v>
                </c:pt>
                <c:pt idx="85">
                  <c:v>111.18877387913379</c:v>
                </c:pt>
                <c:pt idx="86">
                  <c:v>111.57805997534886</c:v>
                </c:pt>
                <c:pt idx="87">
                  <c:v>111.9701592335992</c:v>
                </c:pt>
                <c:pt idx="88">
                  <c:v>112.36506669318214</c:v>
                </c:pt>
                <c:pt idx="89">
                  <c:v>112.7627779313908</c:v>
                </c:pt>
                <c:pt idx="90">
                  <c:v>113.16328904352329</c:v>
                </c:pt>
                <c:pt idx="91">
                  <c:v>113.56659662394284</c:v>
                </c:pt>
                <c:pt idx="92">
                  <c:v>113.97269774812384</c:v>
                </c:pt>
                <c:pt idx="93">
                  <c:v>114.38158995562402</c:v>
                </c:pt>
                <c:pt idx="94">
                  <c:v>114.79327123392599</c:v>
                </c:pt>
                <c:pt idx="95">
                  <c:v>115.20774000309694</c:v>
                </c:pt>
                <c:pt idx="96">
                  <c:v>115.62499510121749</c:v>
                </c:pt>
                <c:pt idx="97">
                  <c:v>116.04503577053467</c:v>
                </c:pt>
                <c:pt idx="98">
                  <c:v>116.46786164429737</c:v>
                </c:pt>
                <c:pt idx="99">
                  <c:v>116.89347273423456</c:v>
                </c:pt>
                <c:pt idx="100">
                  <c:v>117.32186941864018</c:v>
                </c:pt>
                <c:pt idx="101">
                  <c:v>117.7530524310302</c:v>
                </c:pt>
                <c:pt idx="102">
                  <c:v>118.18702284934027</c:v>
                </c:pt>
                <c:pt idx="103">
                  <c:v>118.62378208563369</c:v>
                </c:pt>
                <c:pt idx="104">
                  <c:v>119.06333187629232</c:v>
                </c:pt>
                <c:pt idx="105">
                  <c:v>119.50567427266394</c:v>
                </c:pt>
                <c:pt idx="106">
                  <c:v>119.95081163214157</c:v>
                </c:pt>
                <c:pt idx="107">
                  <c:v>120.39874660965188</c:v>
                </c:pt>
                <c:pt idx="108">
                  <c:v>120.84948214953131</c:v>
                </c:pt>
                <c:pt idx="109">
                  <c:v>121.30302147776936</c:v>
                </c:pt>
                <c:pt idx="110">
                  <c:v>121.7593680946003</c:v>
                </c:pt>
                <c:pt idx="111">
                  <c:v>122.21852576742542</c:v>
                </c:pt>
                <c:pt idx="112">
                  <c:v>122.68049852404897</c:v>
                </c:pt>
                <c:pt idx="113">
                  <c:v>123.14529064621213</c:v>
                </c:pt>
                <c:pt idx="114">
                  <c:v>123.61290666341007</c:v>
                </c:pt>
                <c:pt idx="115">
                  <c:v>124.08335134697816</c:v>
                </c:pt>
                <c:pt idx="116">
                  <c:v>124.55662970443413</c:v>
                </c:pt>
                <c:pt idx="117">
                  <c:v>125.0327469740637</c:v>
                </c:pt>
                <c:pt idx="118">
                  <c:v>125.51170861973814</c:v>
                </c:pt>
                <c:pt idx="119">
                  <c:v>125.99352032595255</c:v>
                </c:pt>
                <c:pt idx="120">
                  <c:v>126.47818799307433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B-42B6-AD44-22B8CDB5710C}"/>
            </c:ext>
          </c:extLst>
        </c:ser>
        <c:ser>
          <c:idx val="2"/>
          <c:order val="2"/>
          <c:tx>
            <c:strRef>
              <c:f>Data!$S$7</c:f>
              <c:strCache>
                <c:ptCount val="1"/>
                <c:pt idx="0">
                  <c:v>Upper bound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Data!$E$8:$E$128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Data!$S$8:$S$128</c:f>
              <c:numCache>
                <c:formatCode>0.00</c:formatCode>
                <c:ptCount val="121"/>
                <c:pt idx="0">
                  <c:v>100</c:v>
                </c:pt>
                <c:pt idx="1">
                  <c:v>104.81699450908141</c:v>
                </c:pt>
                <c:pt idx="2">
                  <c:v>107.23889071155352</c:v>
                </c:pt>
                <c:pt idx="3">
                  <c:v>109.28073044652544</c:v>
                </c:pt>
                <c:pt idx="4">
                  <c:v>111.13214486531588</c:v>
                </c:pt>
                <c:pt idx="5">
                  <c:v>112.86615782702761</c:v>
                </c:pt>
                <c:pt idx="6">
                  <c:v>114.52002449457261</c:v>
                </c:pt>
                <c:pt idx="7">
                  <c:v>116.11577051626149</c:v>
                </c:pt>
                <c:pt idx="8">
                  <c:v>117.66768461497223</c:v>
                </c:pt>
                <c:pt idx="9">
                  <c:v>119.18565319474746</c:v>
                </c:pt>
                <c:pt idx="10">
                  <c:v>120.67684987650892</c:v>
                </c:pt>
                <c:pt idx="11">
                  <c:v>122.14667431777895</c:v>
                </c:pt>
                <c:pt idx="12">
                  <c:v>123.59931141846083</c:v>
                </c:pt>
                <c:pt idx="13">
                  <c:v>125.03808301926729</c:v>
                </c:pt>
                <c:pt idx="14">
                  <c:v>126.46567899309771</c:v>
                </c:pt>
                <c:pt idx="15">
                  <c:v>127.88431466491713</c:v>
                </c:pt>
                <c:pt idx="16">
                  <c:v>129.29584133971758</c:v>
                </c:pt>
                <c:pt idx="17">
                  <c:v>130.70182593095117</c:v>
                </c:pt>
                <c:pt idx="18">
                  <c:v>132.10360961542716</c:v>
                </c:pt>
                <c:pt idx="19">
                  <c:v>133.50235188260734</c:v>
                </c:pt>
                <c:pt idx="20">
                  <c:v>134.89906418251553</c:v>
                </c:pt>
                <c:pt idx="21">
                  <c:v>136.2946360186267</c:v>
                </c:pt>
                <c:pt idx="22">
                  <c:v>137.68985545610158</c:v>
                </c:pt>
                <c:pt idx="23">
                  <c:v>139.08542543658686</c:v>
                </c:pt>
                <c:pt idx="24">
                  <c:v>140.48197689945852</c:v>
                </c:pt>
                <c:pt idx="25">
                  <c:v>141.88007943971118</c:v>
                </c:pt>
                <c:pt idx="26">
                  <c:v>143.28025004353745</c:v>
                </c:pt>
                <c:pt idx="27">
                  <c:v>144.68296030781201</c:v>
                </c:pt>
                <c:pt idx="28">
                  <c:v>146.08864245216935</c:v>
                </c:pt>
                <c:pt idx="29">
                  <c:v>147.49769436086652</c:v>
                </c:pt>
                <c:pt idx="30">
                  <c:v>148.91048383855667</c:v>
                </c:pt>
                <c:pt idx="31">
                  <c:v>150.32735222426084</c:v>
                </c:pt>
                <c:pt idx="32">
                  <c:v>151.74861747760212</c:v>
                </c:pt>
                <c:pt idx="33">
                  <c:v>153.17457682820958</c:v>
                </c:pt>
                <c:pt idx="34">
                  <c:v>154.6055090612974</c:v>
                </c:pt>
                <c:pt idx="35">
                  <c:v>156.04167649846406</c:v>
                </c:pt>
                <c:pt idx="36">
                  <c:v>157.48332672178478</c:v>
                </c:pt>
                <c:pt idx="37">
                  <c:v>158.9306940805821</c:v>
                </c:pt>
                <c:pt idx="38">
                  <c:v>160.38400101333113</c:v>
                </c:pt>
                <c:pt idx="39">
                  <c:v>161.84345921159445</c:v>
                </c:pt>
                <c:pt idx="40">
                  <c:v>163.30927064839105</c:v>
                </c:pt>
                <c:pt idx="41">
                  <c:v>164.78162848975256</c:v>
                </c:pt>
                <c:pt idx="42">
                  <c:v>166.26071790524054</c:v>
                </c:pt>
                <c:pt idx="43">
                  <c:v>167.74671679074785</c:v>
                </c:pt>
                <c:pt idx="44">
                  <c:v>169.23979641488933</c:v>
                </c:pt>
                <c:pt idx="45">
                  <c:v>170.7401219986065</c:v>
                </c:pt>
                <c:pt idx="46">
                  <c:v>172.24785323621944</c:v>
                </c:pt>
                <c:pt idx="47">
                  <c:v>173.76314476498729</c:v>
                </c:pt>
                <c:pt idx="48">
                  <c:v>175.28614658925932</c:v>
                </c:pt>
                <c:pt idx="49">
                  <c:v>176.81700446447033</c:v>
                </c:pt>
                <c:pt idx="50">
                  <c:v>178.35586024553351</c:v>
                </c:pt>
                <c:pt idx="51">
                  <c:v>179.90285220358834</c:v>
                </c:pt>
                <c:pt idx="52">
                  <c:v>181.45811531455482</c:v>
                </c:pt>
                <c:pt idx="53">
                  <c:v>183.02178152250988</c:v>
                </c:pt>
                <c:pt idx="54">
                  <c:v>184.59397998053018</c:v>
                </c:pt>
                <c:pt idx="55">
                  <c:v>186.1748372713256</c:v>
                </c:pt>
                <c:pt idx="56">
                  <c:v>187.76447760970993</c:v>
                </c:pt>
                <c:pt idx="57">
                  <c:v>189.36302302871707</c:v>
                </c:pt>
                <c:pt idx="58">
                  <c:v>190.97059355096258</c:v>
                </c:pt>
                <c:pt idx="59">
                  <c:v>192.58730734667017</c:v>
                </c:pt>
                <c:pt idx="60">
                  <c:v>194.21328087962445</c:v>
                </c:pt>
                <c:pt idx="61">
                  <c:v>195.84862904217454</c:v>
                </c:pt>
                <c:pt idx="62">
                  <c:v>197.49346528029082</c:v>
                </c:pt>
                <c:pt idx="63">
                  <c:v>199.14790170957244</c:v>
                </c:pt>
                <c:pt idx="64">
                  <c:v>200.81204922300918</c:v>
                </c:pt>
                <c:pt idx="65">
                  <c:v>202.48601759121806</c:v>
                </c:pt>
                <c:pt idx="66">
                  <c:v>204.16991555580469</c:v>
                </c:pt>
                <c:pt idx="67">
                  <c:v>205.86385091643101</c:v>
                </c:pt>
                <c:pt idx="68">
                  <c:v>207.5679306121192</c:v>
                </c:pt>
                <c:pt idx="69">
                  <c:v>209.28226079726403</c:v>
                </c:pt>
                <c:pt idx="70">
                  <c:v>211.0069469127871</c:v>
                </c:pt>
                <c:pt idx="71">
                  <c:v>212.74209375282157</c:v>
                </c:pt>
                <c:pt idx="72">
                  <c:v>214.48780552728226</c:v>
                </c:pt>
                <c:pt idx="73">
                  <c:v>216.24418592064126</c:v>
                </c:pt>
                <c:pt idx="74">
                  <c:v>218.01133814720419</c:v>
                </c:pt>
                <c:pt idx="75">
                  <c:v>219.78936500315172</c:v>
                </c:pt>
                <c:pt idx="76">
                  <c:v>221.57836891559049</c:v>
                </c:pt>
                <c:pt idx="77">
                  <c:v>223.37845198883605</c:v>
                </c:pt>
                <c:pt idx="78">
                  <c:v>225.18971604813021</c:v>
                </c:pt>
                <c:pt idx="79">
                  <c:v>227.01226268098006</c:v>
                </c:pt>
                <c:pt idx="80">
                  <c:v>228.84619327628798</c:v>
                </c:pt>
                <c:pt idx="81">
                  <c:v>230.69160906143028</c:v>
                </c:pt>
                <c:pt idx="82">
                  <c:v>232.54861113742788</c:v>
                </c:pt>
                <c:pt idx="83">
                  <c:v>234.41730051234146</c:v>
                </c:pt>
                <c:pt idx="84">
                  <c:v>236.29777813301263</c:v>
                </c:pt>
                <c:pt idx="85">
                  <c:v>238.1901449152636</c:v>
                </c:pt>
                <c:pt idx="86">
                  <c:v>240.09450177265933</c:v>
                </c:pt>
                <c:pt idx="87">
                  <c:v>242.01094964392641</c:v>
                </c:pt>
                <c:pt idx="88">
                  <c:v>243.93958951911893</c:v>
                </c:pt>
                <c:pt idx="89">
                  <c:v>245.88052246461194</c:v>
                </c:pt>
                <c:pt idx="90">
                  <c:v>247.83384964699744</c:v>
                </c:pt>
                <c:pt idx="91">
                  <c:v>249.79967235595601</c:v>
                </c:pt>
                <c:pt idx="92">
                  <c:v>251.77809202616524</c:v>
                </c:pt>
                <c:pt idx="93">
                  <c:v>253.76921025830862</c:v>
                </c:pt>
                <c:pt idx="94">
                  <c:v>255.77312883923943</c:v>
                </c:pt>
                <c:pt idx="95">
                  <c:v>257.78994976135215</c:v>
                </c:pt>
                <c:pt idx="96">
                  <c:v>259.81977524120998</c:v>
                </c:pt>
                <c:pt idx="97">
                  <c:v>261.86270773747407</c:v>
                </c:pt>
                <c:pt idx="98">
                  <c:v>263.918849968176</c:v>
                </c:pt>
                <c:pt idx="99">
                  <c:v>265.98830492737352</c:v>
                </c:pt>
                <c:pt idx="100">
                  <c:v>268.07117590122562</c:v>
                </c:pt>
                <c:pt idx="101">
                  <c:v>270.16756648352185</c:v>
                </c:pt>
                <c:pt idx="102">
                  <c:v>272.27758059069794</c:v>
                </c:pt>
                <c:pt idx="103">
                  <c:v>274.40132247636637</c:v>
                </c:pt>
                <c:pt idx="104">
                  <c:v>276.53889674539261</c:v>
                </c:pt>
                <c:pt idx="105">
                  <c:v>278.69040836754056</c:v>
                </c:pt>
                <c:pt idx="106">
                  <c:v>280.85596269071385</c:v>
                </c:pt>
                <c:pt idx="107">
                  <c:v>283.03566545381472</c:v>
                </c:pt>
                <c:pt idx="108">
                  <c:v>285.22962279924371</c:v>
                </c:pt>
                <c:pt idx="109">
                  <c:v>287.43794128505851</c:v>
                </c:pt>
                <c:pt idx="110">
                  <c:v>289.66072789681346</c:v>
                </c:pt>
                <c:pt idx="111">
                  <c:v>291.89809005909575</c:v>
                </c:pt>
                <c:pt idx="112">
                  <c:v>294.15013564677639</c:v>
                </c:pt>
                <c:pt idx="113">
                  <c:v>296.41697299599116</c:v>
                </c:pt>
                <c:pt idx="114">
                  <c:v>298.69871091486795</c:v>
                </c:pt>
                <c:pt idx="115">
                  <c:v>300.99545869401226</c:v>
                </c:pt>
                <c:pt idx="116">
                  <c:v>303.30732611676706</c:v>
                </c:pt>
                <c:pt idx="117">
                  <c:v>305.63442346925717</c:v>
                </c:pt>
                <c:pt idx="118">
                  <c:v>307.97686155023143</c:v>
                </c:pt>
                <c:pt idx="119">
                  <c:v>310.33475168071402</c:v>
                </c:pt>
                <c:pt idx="120">
                  <c:v>312.7082057134744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3B-42B6-AD44-22B8CDB5710C}"/>
            </c:ext>
          </c:extLst>
        </c:ser>
        <c:ser>
          <c:idx val="3"/>
          <c:order val="3"/>
          <c:tx>
            <c:v>Asset price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Data!$E$8:$E$128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Data!$I$8:$I$128</c:f>
              <c:numCache>
                <c:formatCode>0.00</c:formatCode>
                <c:ptCount val="121"/>
                <c:pt idx="0">
                  <c:v>100</c:v>
                </c:pt>
                <c:pt idx="1">
                  <c:v>96.566084064717444</c:v>
                </c:pt>
                <c:pt idx="2">
                  <c:v>86.527063174966784</c:v>
                </c:pt>
                <c:pt idx="3">
                  <c:v>84.378374389550075</c:v>
                </c:pt>
                <c:pt idx="4">
                  <c:v>87.825686101950382</c:v>
                </c:pt>
                <c:pt idx="5">
                  <c:v>89.442629317664242</c:v>
                </c:pt>
                <c:pt idx="6">
                  <c:v>96.288203768473011</c:v>
                </c:pt>
                <c:pt idx="7">
                  <c:v>96.066479632523468</c:v>
                </c:pt>
                <c:pt idx="8">
                  <c:v>97.811948978256325</c:v>
                </c:pt>
                <c:pt idx="9">
                  <c:v>100.39695338666945</c:v>
                </c:pt>
                <c:pt idx="10">
                  <c:v>100.49968704834104</c:v>
                </c:pt>
                <c:pt idx="11">
                  <c:v>99.513346795742848</c:v>
                </c:pt>
                <c:pt idx="12">
                  <c:v>101.6212783154559</c:v>
                </c:pt>
                <c:pt idx="13">
                  <c:v>100.94413941732385</c:v>
                </c:pt>
                <c:pt idx="14">
                  <c:v>103.37250099176251</c:v>
                </c:pt>
                <c:pt idx="15">
                  <c:v>103.09253359476368</c:v>
                </c:pt>
                <c:pt idx="16">
                  <c:v>100.97443545747753</c:v>
                </c:pt>
                <c:pt idx="17">
                  <c:v>102.30648956142025</c:v>
                </c:pt>
                <c:pt idx="18">
                  <c:v>103.98668609744904</c:v>
                </c:pt>
                <c:pt idx="19">
                  <c:v>108.63691891276952</c:v>
                </c:pt>
                <c:pt idx="20">
                  <c:v>106.30505540761227</c:v>
                </c:pt>
                <c:pt idx="21">
                  <c:v>111.19867970692452</c:v>
                </c:pt>
                <c:pt idx="22">
                  <c:v>120.08179151159015</c:v>
                </c:pt>
                <c:pt idx="23">
                  <c:v>115.56887505615454</c:v>
                </c:pt>
                <c:pt idx="24">
                  <c:v>119.50751390837314</c:v>
                </c:pt>
                <c:pt idx="25">
                  <c:v>124.09598280140391</c:v>
                </c:pt>
                <c:pt idx="26">
                  <c:v>120.34299489595901</c:v>
                </c:pt>
                <c:pt idx="27">
                  <c:v>121.21147771029841</c:v>
                </c:pt>
                <c:pt idx="28">
                  <c:v>116.77781344398163</c:v>
                </c:pt>
                <c:pt idx="29">
                  <c:v>118.82150412117427</c:v>
                </c:pt>
                <c:pt idx="30">
                  <c:v>129.41783417955492</c:v>
                </c:pt>
                <c:pt idx="31">
                  <c:v>128.49086078012465</c:v>
                </c:pt>
                <c:pt idx="32">
                  <c:v>124.92738771921842</c:v>
                </c:pt>
                <c:pt idx="33">
                  <c:v>123.17266344372936</c:v>
                </c:pt>
                <c:pt idx="34">
                  <c:v>116.40454553285056</c:v>
                </c:pt>
                <c:pt idx="35">
                  <c:v>117.81472369552347</c:v>
                </c:pt>
                <c:pt idx="36">
                  <c:v>119.17233306192436</c:v>
                </c:pt>
                <c:pt idx="37">
                  <c:v>134.5248847837309</c:v>
                </c:pt>
                <c:pt idx="38">
                  <c:v>176.09057445528697</c:v>
                </c:pt>
                <c:pt idx="39">
                  <c:v>172.13233211408715</c:v>
                </c:pt>
                <c:pt idx="40">
                  <c:v>163.24011225140521</c:v>
                </c:pt>
                <c:pt idx="41">
                  <c:v>166.59964899883423</c:v>
                </c:pt>
                <c:pt idx="42">
                  <c:v>161.98760048936873</c:v>
                </c:pt>
                <c:pt idx="43">
                  <c:v>155.58670572454614</c:v>
                </c:pt>
                <c:pt idx="44">
                  <c:v>147.55428578032993</c:v>
                </c:pt>
                <c:pt idx="45">
                  <c:v>150.49902936190537</c:v>
                </c:pt>
                <c:pt idx="46">
                  <c:v>146.55601991749199</c:v>
                </c:pt>
                <c:pt idx="47">
                  <c:v>149.84517414817114</c:v>
                </c:pt>
                <c:pt idx="48">
                  <c:v>146.99339634898112</c:v>
                </c:pt>
                <c:pt idx="49">
                  <c:v>152.72510299821127</c:v>
                </c:pt>
                <c:pt idx="50">
                  <c:v>150.13442663741228</c:v>
                </c:pt>
                <c:pt idx="51">
                  <c:v>141.22990205564</c:v>
                </c:pt>
                <c:pt idx="52">
                  <c:v>139.53631475112371</c:v>
                </c:pt>
                <c:pt idx="53">
                  <c:v>131.90609894293877</c:v>
                </c:pt>
                <c:pt idx="54">
                  <c:v>126.52891869668376</c:v>
                </c:pt>
                <c:pt idx="55">
                  <c:v>131.94790469028322</c:v>
                </c:pt>
                <c:pt idx="56">
                  <c:v>136.96925021566165</c:v>
                </c:pt>
                <c:pt idx="57">
                  <c:v>144.97006833873769</c:v>
                </c:pt>
                <c:pt idx="58">
                  <c:v>155.2067756679445</c:v>
                </c:pt>
                <c:pt idx="59">
                  <c:v>154.72828529473071</c:v>
                </c:pt>
                <c:pt idx="60">
                  <c:v>158.88533345881694</c:v>
                </c:pt>
                <c:pt idx="61">
                  <c:v>161.15925124109762</c:v>
                </c:pt>
                <c:pt idx="62">
                  <c:v>165.24730859438279</c:v>
                </c:pt>
                <c:pt idx="63">
                  <c:v>170.51465076303307</c:v>
                </c:pt>
                <c:pt idx="64">
                  <c:v>176.60655690350947</c:v>
                </c:pt>
                <c:pt idx="65">
                  <c:v>173.54303031406002</c:v>
                </c:pt>
                <c:pt idx="66">
                  <c:v>178.02833831830569</c:v>
                </c:pt>
                <c:pt idx="67">
                  <c:v>176.42008333049554</c:v>
                </c:pt>
                <c:pt idx="68">
                  <c:v>168.80639939144112</c:v>
                </c:pt>
                <c:pt idx="69">
                  <c:v>171.74322910600173</c:v>
                </c:pt>
                <c:pt idx="70">
                  <c:v>163.02003557508496</c:v>
                </c:pt>
                <c:pt idx="71">
                  <c:v>152.89681610010879</c:v>
                </c:pt>
                <c:pt idx="72">
                  <c:v>165.39919567202728</c:v>
                </c:pt>
                <c:pt idx="73">
                  <c:v>156.36662461390148</c:v>
                </c:pt>
                <c:pt idx="74">
                  <c:v>146.72227313047395</c:v>
                </c:pt>
                <c:pt idx="75">
                  <c:v>146.12127747672318</c:v>
                </c:pt>
                <c:pt idx="76">
                  <c:v>143.94282768992431</c:v>
                </c:pt>
                <c:pt idx="77">
                  <c:v>143.58020855908174</c:v>
                </c:pt>
                <c:pt idx="78">
                  <c:v>140.57032204003644</c:v>
                </c:pt>
                <c:pt idx="79">
                  <c:v>137.655849874464</c:v>
                </c:pt>
                <c:pt idx="80">
                  <c:v>148.19392379963017</c:v>
                </c:pt>
                <c:pt idx="81">
                  <c:v>146.36993386302478</c:v>
                </c:pt>
                <c:pt idx="82">
                  <c:v>153.85439780808849</c:v>
                </c:pt>
                <c:pt idx="83">
                  <c:v>152.05836239704823</c:v>
                </c:pt>
                <c:pt idx="84">
                  <c:v>150.20853002685422</c:v>
                </c:pt>
                <c:pt idx="85">
                  <c:v>143.35983282881386</c:v>
                </c:pt>
                <c:pt idx="86">
                  <c:v>138.39418220833258</c:v>
                </c:pt>
                <c:pt idx="87">
                  <c:v>140.93144195239748</c:v>
                </c:pt>
                <c:pt idx="88">
                  <c:v>143.83370253325427</c:v>
                </c:pt>
                <c:pt idx="89">
                  <c:v>147.18062159658433</c:v>
                </c:pt>
                <c:pt idx="90">
                  <c:v>149.27590095537406</c:v>
                </c:pt>
                <c:pt idx="91">
                  <c:v>147.96305086695341</c:v>
                </c:pt>
                <c:pt idx="92">
                  <c:v>165.62839538816769</c:v>
                </c:pt>
                <c:pt idx="93">
                  <c:v>170.60615566329534</c:v>
                </c:pt>
                <c:pt idx="94">
                  <c:v>172.07804307333291</c:v>
                </c:pt>
                <c:pt idx="95">
                  <c:v>167.40461554806262</c:v>
                </c:pt>
                <c:pt idx="96">
                  <c:v>167.38842019841101</c:v>
                </c:pt>
                <c:pt idx="97">
                  <c:v>167.54370878862636</c:v>
                </c:pt>
                <c:pt idx="98">
                  <c:v>160.60998438975832</c:v>
                </c:pt>
                <c:pt idx="99">
                  <c:v>167.44801597530426</c:v>
                </c:pt>
                <c:pt idx="100">
                  <c:v>176.10369705389695</c:v>
                </c:pt>
                <c:pt idx="101">
                  <c:v>181.08105609072626</c:v>
                </c:pt>
                <c:pt idx="102">
                  <c:v>188.33770669656849</c:v>
                </c:pt>
                <c:pt idx="103">
                  <c:v>193.50850160721509</c:v>
                </c:pt>
                <c:pt idx="104">
                  <c:v>200.18967530828718</c:v>
                </c:pt>
                <c:pt idx="105">
                  <c:v>196.27349988039737</c:v>
                </c:pt>
                <c:pt idx="106">
                  <c:v>205.83085091672029</c:v>
                </c:pt>
                <c:pt idx="107">
                  <c:v>206.3685465109177</c:v>
                </c:pt>
                <c:pt idx="108">
                  <c:v>213.24696817003252</c:v>
                </c:pt>
                <c:pt idx="109">
                  <c:v>221.26872137546349</c:v>
                </c:pt>
                <c:pt idx="110">
                  <c:v>205.44477673748028</c:v>
                </c:pt>
                <c:pt idx="111">
                  <c:v>203.48950638149975</c:v>
                </c:pt>
                <c:pt idx="112">
                  <c:v>200.94863686365358</c:v>
                </c:pt>
                <c:pt idx="113">
                  <c:v>203.30353005958341</c:v>
                </c:pt>
                <c:pt idx="114">
                  <c:v>217.44853991553319</c:v>
                </c:pt>
                <c:pt idx="115">
                  <c:v>213.59004977149144</c:v>
                </c:pt>
                <c:pt idx="116">
                  <c:v>212.06862588074588</c:v>
                </c:pt>
                <c:pt idx="117">
                  <c:v>204.19302487076266</c:v>
                </c:pt>
                <c:pt idx="118">
                  <c:v>220.56216376373382</c:v>
                </c:pt>
                <c:pt idx="119">
                  <c:v>225.2737802452599</c:v>
                </c:pt>
                <c:pt idx="120">
                  <c:v>230.52995237276284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3B-42B6-AD44-22B8CDB57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146832"/>
        <c:axId val="522144912"/>
      </c:lineChart>
      <c:catAx>
        <c:axId val="52214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 i="0" u="none" strike="noStrike" kern="1200" baseline="0">
                    <a:solidFill>
                      <a:sysClr val="windowText" lastClr="000000"/>
                    </a:solidFill>
                  </a:rPr>
                  <a:t>Time (in months)</a:t>
                </a:r>
              </a:p>
            </c:rich>
          </c:tx>
          <c:layout>
            <c:manualLayout>
              <c:xMode val="edge"/>
              <c:yMode val="edge"/>
              <c:x val="0.47344772814113562"/>
              <c:y val="0.87917402466033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14491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22144912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 i="0" u="none" strike="noStrike" kern="1200" baseline="0">
                    <a:solidFill>
                      <a:sysClr val="windowText" lastClr="000000"/>
                    </a:solidFill>
                  </a:rPr>
                  <a:t>Asset price ($)</a:t>
                </a:r>
              </a:p>
            </c:rich>
          </c:tx>
          <c:layout>
            <c:manualLayout>
              <c:xMode val="edge"/>
              <c:yMode val="edge"/>
              <c:x val="2.9496545587232959E-2"/>
              <c:y val="0.35554040698369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14683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29237767566446"/>
          <c:y val="0.93231607412709772"/>
          <c:w val="0.59247084766896807"/>
          <c:h val="4.14212996102759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600" b="1" i="0" u="none" strike="noStrike" kern="1200" spc="0" baseline="0">
                <a:solidFill>
                  <a:sysClr val="windowText" lastClr="000000"/>
                </a:solidFill>
              </a:rPr>
              <a:t>Evolution of the asset price over time (ABM, Adjusted ABM and GBM)</a:t>
            </a:r>
          </a:p>
        </c:rich>
      </c:tx>
      <c:layout>
        <c:manualLayout>
          <c:xMode val="edge"/>
          <c:yMode val="edge"/>
          <c:x val="0.18786835846398964"/>
          <c:y val="1.8251491290861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29219806172577"/>
          <c:y val="8.2628175360748499E-2"/>
          <c:w val="0.8512421752806415"/>
          <c:h val="0.73438794899675819"/>
        </c:manualLayout>
      </c:layout>
      <c:lineChart>
        <c:grouping val="standard"/>
        <c:varyColors val="0"/>
        <c:ser>
          <c:idx val="5"/>
          <c:order val="0"/>
          <c:tx>
            <c:v>ABM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Data!$G$8:$G$128</c:f>
              <c:numCache>
                <c:formatCode>0.00</c:formatCode>
                <c:ptCount val="121"/>
                <c:pt idx="0">
                  <c:v>100</c:v>
                </c:pt>
                <c:pt idx="1">
                  <c:v>96.599114694299018</c:v>
                </c:pt>
                <c:pt idx="2">
                  <c:v>85.715454809118015</c:v>
                </c:pt>
                <c:pt idx="3">
                  <c:v>83.294220516995139</c:v>
                </c:pt>
                <c:pt idx="4">
                  <c:v>87.39188242818804</c:v>
                </c:pt>
                <c:pt idx="5">
                  <c:v>89.30959705454562</c:v>
                </c:pt>
                <c:pt idx="6">
                  <c:v>96.777813069684655</c:v>
                </c:pt>
                <c:pt idx="7">
                  <c:v>96.640651198702884</c:v>
                </c:pt>
                <c:pt idx="8">
                  <c:v>98.534656128137712</c:v>
                </c:pt>
                <c:pt idx="9">
                  <c:v>101.23654260548383</c:v>
                </c:pt>
                <c:pt idx="10">
                  <c:v>101.4321927559336</c:v>
                </c:pt>
                <c:pt idx="11">
                  <c:v>100.53928378313539</c:v>
                </c:pt>
                <c:pt idx="12">
                  <c:v>102.72877594671603</c:v>
                </c:pt>
                <c:pt idx="13">
                  <c:v>102.15358527747304</c:v>
                </c:pt>
                <c:pt idx="14">
                  <c:v>104.6241292860541</c:v>
                </c:pt>
                <c:pt idx="15">
                  <c:v>104.44630333509787</c:v>
                </c:pt>
                <c:pt idx="16">
                  <c:v>102.46371845319416</c:v>
                </c:pt>
                <c:pt idx="17">
                  <c:v>103.86766715304988</c:v>
                </c:pt>
                <c:pt idx="18">
                  <c:v>105.59001866644816</c:v>
                </c:pt>
                <c:pt idx="19">
                  <c:v>110.05823668970199</c:v>
                </c:pt>
                <c:pt idx="20">
                  <c:v>107.98176561557075</c:v>
                </c:pt>
                <c:pt idx="21">
                  <c:v>112.57570726187372</c:v>
                </c:pt>
                <c:pt idx="22">
                  <c:v>120.35454205428638</c:v>
                </c:pt>
                <c:pt idx="23">
                  <c:v>116.61727370776488</c:v>
                </c:pt>
                <c:pt idx="24">
                  <c:v>120.06190613010786</c:v>
                </c:pt>
                <c:pt idx="25">
                  <c:v>123.92288850410269</c:v>
                </c:pt>
                <c:pt idx="26">
                  <c:v>120.94532704477305</c:v>
                </c:pt>
                <c:pt idx="27">
                  <c:v>121.75778337433263</c:v>
                </c:pt>
                <c:pt idx="28">
                  <c:v>118.12479129720374</c:v>
                </c:pt>
                <c:pt idx="29">
                  <c:v>119.9530965680913</c:v>
                </c:pt>
                <c:pt idx="30">
                  <c:v>128.58885086806862</c:v>
                </c:pt>
                <c:pt idx="31">
                  <c:v>127.96338434842102</c:v>
                </c:pt>
                <c:pt idx="32">
                  <c:v>125.24424842812027</c:v>
                </c:pt>
                <c:pt idx="33">
                  <c:v>123.92307028585589</c:v>
                </c:pt>
                <c:pt idx="34">
                  <c:v>118.36488995162838</c:v>
                </c:pt>
                <c:pt idx="35">
                  <c:v>119.66243163452755</c:v>
                </c:pt>
                <c:pt idx="36">
                  <c:v>120.90154365173829</c:v>
                </c:pt>
                <c:pt idx="37">
                  <c:v>133.11277629196843</c:v>
                </c:pt>
                <c:pt idx="38">
                  <c:v>160.13108042615559</c:v>
                </c:pt>
                <c:pt idx="39">
                  <c:v>157.95096177661819</c:v>
                </c:pt>
                <c:pt idx="40">
                  <c:v>152.74020121957193</c:v>
                </c:pt>
                <c:pt idx="41">
                  <c:v>154.87071868926972</c:v>
                </c:pt>
                <c:pt idx="42">
                  <c:v>152.15671061258612</c:v>
                </c:pt>
                <c:pt idx="43">
                  <c:v>148.21842333178347</c:v>
                </c:pt>
                <c:pt idx="44">
                  <c:v>143.01109612706509</c:v>
                </c:pt>
                <c:pt idx="45">
                  <c:v>145.08051987574854</c:v>
                </c:pt>
                <c:pt idx="46">
                  <c:v>142.51900578924779</c:v>
                </c:pt>
                <c:pt idx="47">
                  <c:v>144.83186527059269</c:v>
                </c:pt>
                <c:pt idx="48">
                  <c:v>143.00374769855387</c:v>
                </c:pt>
                <c:pt idx="49">
                  <c:v>146.92231569505969</c:v>
                </c:pt>
                <c:pt idx="50">
                  <c:v>145.3048384363538</c:v>
                </c:pt>
                <c:pt idx="51">
                  <c:v>139.28401375830455</c:v>
                </c:pt>
                <c:pt idx="52">
                  <c:v>138.17097021923345</c:v>
                </c:pt>
                <c:pt idx="53">
                  <c:v>132.64088618090065</c:v>
                </c:pt>
                <c:pt idx="54">
                  <c:v>128.57232023509397</c:v>
                </c:pt>
                <c:pt idx="55">
                  <c:v>132.8593247261708</c:v>
                </c:pt>
                <c:pt idx="56">
                  <c:v>136.68762636665687</c:v>
                </c:pt>
                <c:pt idx="57">
                  <c:v>142.45808598737716</c:v>
                </c:pt>
                <c:pt idx="58">
                  <c:v>149.37455784623387</c:v>
                </c:pt>
                <c:pt idx="59">
                  <c:v>149.15916445334548</c:v>
                </c:pt>
                <c:pt idx="60">
                  <c:v>151.9037582846654</c:v>
                </c:pt>
                <c:pt idx="61">
                  <c:v>153.41815782650488</c:v>
                </c:pt>
                <c:pt idx="62">
                  <c:v>156.01655057389524</c:v>
                </c:pt>
                <c:pt idx="63">
                  <c:v>159.24772852727912</c:v>
                </c:pt>
                <c:pt idx="64">
                  <c:v>162.8514230051461</c:v>
                </c:pt>
                <c:pt idx="65">
                  <c:v>161.19491459861175</c:v>
                </c:pt>
                <c:pt idx="66">
                  <c:v>163.84000556677981</c:v>
                </c:pt>
                <c:pt idx="67">
                  <c:v>163.02590521839605</c:v>
                </c:pt>
                <c:pt idx="68">
                  <c:v>158.70773065418911</c:v>
                </c:pt>
                <c:pt idx="69">
                  <c:v>160.52590713736581</c:v>
                </c:pt>
                <c:pt idx="70">
                  <c:v>155.40654249034711</c:v>
                </c:pt>
                <c:pt idx="71">
                  <c:v>149.08893533168262</c:v>
                </c:pt>
                <c:pt idx="72">
                  <c:v>157.04217336635966</c:v>
                </c:pt>
                <c:pt idx="73">
                  <c:v>151.51969717412797</c:v>
                </c:pt>
                <c:pt idx="74">
                  <c:v>145.24688153830996</c:v>
                </c:pt>
                <c:pt idx="75">
                  <c:v>144.92980085555951</c:v>
                </c:pt>
                <c:pt idx="76">
                  <c:v>143.52110048195726</c:v>
                </c:pt>
                <c:pt idx="77">
                  <c:v>143.36223877227863</c:v>
                </c:pt>
                <c:pt idx="78">
                  <c:v>141.33701903114547</c:v>
                </c:pt>
                <c:pt idx="79">
                  <c:v>139.33527928774035</c:v>
                </c:pt>
                <c:pt idx="80">
                  <c:v>146.80515260308715</c:v>
                </c:pt>
                <c:pt idx="81">
                  <c:v>145.660077465977</c:v>
                </c:pt>
                <c:pt idx="82">
                  <c:v>150.74040004093592</c:v>
                </c:pt>
                <c:pt idx="83">
                  <c:v>149.65954743016727</c:v>
                </c:pt>
                <c:pt idx="84">
                  <c:v>148.52893428535788</c:v>
                </c:pt>
                <c:pt idx="85">
                  <c:v>143.95563471441903</c:v>
                </c:pt>
                <c:pt idx="86">
                  <c:v>140.5238320244971</c:v>
                </c:pt>
                <c:pt idx="87">
                  <c:v>142.43396088552907</c:v>
                </c:pt>
                <c:pt idx="88">
                  <c:v>144.56576027232231</c:v>
                </c:pt>
                <c:pt idx="89">
                  <c:v>146.95941148781483</c:v>
                </c:pt>
                <c:pt idx="90">
                  <c:v>148.46635919676868</c:v>
                </c:pt>
                <c:pt idx="91">
                  <c:v>147.6763650302326</c:v>
                </c:pt>
                <c:pt idx="92">
                  <c:v>159.04815109991193</c:v>
                </c:pt>
                <c:pt idx="93">
                  <c:v>162.10262808528481</c:v>
                </c:pt>
                <c:pt idx="94">
                  <c:v>163.05504267154816</c:v>
                </c:pt>
                <c:pt idx="95">
                  <c:v>160.39497936588776</c:v>
                </c:pt>
                <c:pt idx="96">
                  <c:v>160.4786795232626</c:v>
                </c:pt>
                <c:pt idx="97">
                  <c:v>160.66478292278171</c:v>
                </c:pt>
                <c:pt idx="98">
                  <c:v>156.53162828932429</c:v>
                </c:pt>
                <c:pt idx="99">
                  <c:v>160.79440147215115</c:v>
                </c:pt>
                <c:pt idx="100">
                  <c:v>165.92778233532979</c:v>
                </c:pt>
                <c:pt idx="101">
                  <c:v>168.8083318740288</c:v>
                </c:pt>
                <c:pt idx="102">
                  <c:v>172.83089776183289</c:v>
                </c:pt>
                <c:pt idx="103">
                  <c:v>175.6327511471182</c:v>
                </c:pt>
                <c:pt idx="104">
                  <c:v>179.12051076764683</c:v>
                </c:pt>
                <c:pt idx="105">
                  <c:v>177.23826581190946</c:v>
                </c:pt>
                <c:pt idx="106">
                  <c:v>182.08620334495708</c:v>
                </c:pt>
                <c:pt idx="107">
                  <c:v>182.44046950711535</c:v>
                </c:pt>
                <c:pt idx="108">
                  <c:v>185.81257830260344</c:v>
                </c:pt>
                <c:pt idx="109">
                  <c:v>189.59864607064503</c:v>
                </c:pt>
                <c:pt idx="110">
                  <c:v>182.27195854965018</c:v>
                </c:pt>
                <c:pt idx="111">
                  <c:v>181.40905018721179</c:v>
                </c:pt>
                <c:pt idx="112">
                  <c:v>180.24591514238065</c:v>
                </c:pt>
                <c:pt idx="113">
                  <c:v>181.50436482907463</c:v>
                </c:pt>
                <c:pt idx="114">
                  <c:v>188.32395384573923</c:v>
                </c:pt>
                <c:pt idx="115">
                  <c:v>186.62695865460955</c:v>
                </c:pt>
                <c:pt idx="116">
                  <c:v>186.00547432867603</c:v>
                </c:pt>
                <c:pt idx="117">
                  <c:v>182.31443108376192</c:v>
                </c:pt>
                <c:pt idx="118">
                  <c:v>190.11918909973002</c:v>
                </c:pt>
                <c:pt idx="119">
                  <c:v>192.3262527603903</c:v>
                </c:pt>
                <c:pt idx="120">
                  <c:v>194.72606132245136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D-4CE4-8D0A-C0287C838A42}"/>
            </c:ext>
          </c:extLst>
        </c:ser>
        <c:ser>
          <c:idx val="4"/>
          <c:order val="1"/>
          <c:tx>
            <c:v>Adjusted ABM</c:v>
          </c:tx>
          <c:spPr>
            <a:ln w="285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Data!$E$8:$E$128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Data!$H$8:$H$128</c:f>
              <c:numCache>
                <c:formatCode>0.00</c:formatCode>
                <c:ptCount val="121"/>
                <c:pt idx="0">
                  <c:v>100</c:v>
                </c:pt>
                <c:pt idx="1">
                  <c:v>96.599114694299018</c:v>
                </c:pt>
                <c:pt idx="2">
                  <c:v>86.085595598875599</c:v>
                </c:pt>
                <c:pt idx="3">
                  <c:v>84.001261637657393</c:v>
                </c:pt>
                <c:pt idx="4">
                  <c:v>87.443349340705169</c:v>
                </c:pt>
                <c:pt idx="5">
                  <c:v>89.120263240788816</c:v>
                </c:pt>
                <c:pt idx="6">
                  <c:v>95.775957012871473</c:v>
                </c:pt>
                <c:pt idx="7">
                  <c:v>95.644588918281926</c:v>
                </c:pt>
                <c:pt idx="8">
                  <c:v>97.456102147131858</c:v>
                </c:pt>
                <c:pt idx="9">
                  <c:v>100.08925539239384</c:v>
                </c:pt>
                <c:pt idx="10">
                  <c:v>100.28508017115311</c:v>
                </c:pt>
                <c:pt idx="11">
                  <c:v>99.389625691927009</c:v>
                </c:pt>
                <c:pt idx="12">
                  <c:v>101.56575375786387</c:v>
                </c:pt>
                <c:pt idx="13">
                  <c:v>100.98155701910234</c:v>
                </c:pt>
                <c:pt idx="14">
                  <c:v>103.47635082580965</c:v>
                </c:pt>
                <c:pt idx="15">
                  <c:v>103.29234302093883</c:v>
                </c:pt>
                <c:pt idx="16">
                  <c:v>101.24448464404158</c:v>
                </c:pt>
                <c:pt idx="17">
                  <c:v>102.66590526987721</c:v>
                </c:pt>
                <c:pt idx="18">
                  <c:v>104.43417304303698</c:v>
                </c:pt>
                <c:pt idx="19">
                  <c:v>109.10051958538205</c:v>
                </c:pt>
                <c:pt idx="20">
                  <c:v>106.8350788544647</c:v>
                </c:pt>
                <c:pt idx="21">
                  <c:v>111.74302003482057</c:v>
                </c:pt>
                <c:pt idx="22">
                  <c:v>120.43532495538186</c:v>
                </c:pt>
                <c:pt idx="23">
                  <c:v>115.93433367779407</c:v>
                </c:pt>
                <c:pt idx="24">
                  <c:v>119.92784532428665</c:v>
                </c:pt>
                <c:pt idx="25">
                  <c:v>124.55823829376915</c:v>
                </c:pt>
                <c:pt idx="26">
                  <c:v>120.8494401959139</c:v>
                </c:pt>
                <c:pt idx="27">
                  <c:v>121.83128912202292</c:v>
                </c:pt>
                <c:pt idx="28">
                  <c:v>117.40516804075584</c:v>
                </c:pt>
                <c:pt idx="29">
                  <c:v>119.55169291633938</c:v>
                </c:pt>
                <c:pt idx="30">
                  <c:v>129.87588337805784</c:v>
                </c:pt>
                <c:pt idx="31">
                  <c:v>129.06355321043151</c:v>
                </c:pt>
                <c:pt idx="32">
                  <c:v>125.55413977507023</c:v>
                </c:pt>
                <c:pt idx="33">
                  <c:v>123.89534592365392</c:v>
                </c:pt>
                <c:pt idx="34">
                  <c:v>117.00901917150226</c:v>
                </c:pt>
                <c:pt idx="35">
                  <c:v>118.52725996800399</c:v>
                </c:pt>
                <c:pt idx="36">
                  <c:v>119.99594548993814</c:v>
                </c:pt>
                <c:pt idx="37">
                  <c:v>134.64892955255823</c:v>
                </c:pt>
                <c:pt idx="38">
                  <c:v>171.02878685249587</c:v>
                </c:pt>
                <c:pt idx="39">
                  <c:v>167.30015637424705</c:v>
                </c:pt>
                <c:pt idx="40">
                  <c:v>158.5825458140211</c:v>
                </c:pt>
                <c:pt idx="41">
                  <c:v>161.96117465648032</c:v>
                </c:pt>
                <c:pt idx="42">
                  <c:v>157.56553529521184</c:v>
                </c:pt>
                <c:pt idx="43">
                  <c:v>151.36015185975194</c:v>
                </c:pt>
                <c:pt idx="44">
                  <c:v>143.47833349485603</c:v>
                </c:pt>
                <c:pt idx="45">
                  <c:v>146.44750820241384</c:v>
                </c:pt>
                <c:pt idx="46">
                  <c:v>142.69623465047971</c:v>
                </c:pt>
                <c:pt idx="47">
                  <c:v>145.99659804311551</c:v>
                </c:pt>
                <c:pt idx="48">
                  <c:v>143.32760857971041</c:v>
                </c:pt>
                <c:pt idx="49">
                  <c:v>148.94399837967211</c:v>
                </c:pt>
                <c:pt idx="50">
                  <c:v>146.53486307767366</c:v>
                </c:pt>
                <c:pt idx="51">
                  <c:v>137.71225587954743</c:v>
                </c:pt>
                <c:pt idx="52">
                  <c:v>136.17945851297108</c:v>
                </c:pt>
                <c:pt idx="53">
                  <c:v>128.64862001425726</c:v>
                </c:pt>
                <c:pt idx="54">
                  <c:v>123.41446607060698</c:v>
                </c:pt>
                <c:pt idx="55">
                  <c:v>128.7052497736924</c:v>
                </c:pt>
                <c:pt idx="56">
                  <c:v>133.63247496217039</c:v>
                </c:pt>
                <c:pt idx="57">
                  <c:v>141.34368297003161</c:v>
                </c:pt>
                <c:pt idx="58">
                  <c:v>151.1196790269255</c:v>
                </c:pt>
                <c:pt idx="59">
                  <c:v>150.79417722294735</c:v>
                </c:pt>
                <c:pt idx="60">
                  <c:v>154.932864908998</c:v>
                </c:pt>
                <c:pt idx="61">
                  <c:v>157.27916750533868</c:v>
                </c:pt>
                <c:pt idx="62">
                  <c:v>161.36589798695337</c:v>
                </c:pt>
                <c:pt idx="63">
                  <c:v>166.57991730698774</c:v>
                </c:pt>
                <c:pt idx="64">
                  <c:v>172.58294858821503</c:v>
                </c:pt>
                <c:pt idx="65">
                  <c:v>169.72409753660639</c:v>
                </c:pt>
                <c:pt idx="66">
                  <c:v>174.21345431135194</c:v>
                </c:pt>
                <c:pt idx="67">
                  <c:v>172.79518197287186</c:v>
                </c:pt>
                <c:pt idx="68">
                  <c:v>165.33358437674426</c:v>
                </c:pt>
                <c:pt idx="69">
                  <c:v>168.33964072667538</c:v>
                </c:pt>
                <c:pt idx="70">
                  <c:v>159.72172067239569</c:v>
                </c:pt>
                <c:pt idx="71">
                  <c:v>149.63112981325435</c:v>
                </c:pt>
                <c:pt idx="72">
                  <c:v>161.5316497412791</c:v>
                </c:pt>
                <c:pt idx="73">
                  <c:v>152.61110284139789</c:v>
                </c:pt>
                <c:pt idx="74">
                  <c:v>143.03808972036839</c:v>
                </c:pt>
                <c:pt idx="75">
                  <c:v>142.58454356888984</c:v>
                </c:pt>
                <c:pt idx="76">
                  <c:v>140.57595457093583</c:v>
                </c:pt>
                <c:pt idx="77">
                  <c:v>140.35263320610741</c:v>
                </c:pt>
                <c:pt idx="78">
                  <c:v>137.51018397121715</c:v>
                </c:pt>
                <c:pt idx="79">
                  <c:v>134.7575879674358</c:v>
                </c:pt>
                <c:pt idx="80">
                  <c:v>144.8238090714203</c:v>
                </c:pt>
                <c:pt idx="81">
                  <c:v>143.16546764112758</c:v>
                </c:pt>
                <c:pt idx="82">
                  <c:v>150.43873521324531</c:v>
                </c:pt>
                <c:pt idx="83">
                  <c:v>148.8127142160856</c:v>
                </c:pt>
                <c:pt idx="84">
                  <c:v>147.13021810801089</c:v>
                </c:pt>
                <c:pt idx="85">
                  <c:v>140.40151247455586</c:v>
                </c:pt>
                <c:pt idx="86">
                  <c:v>135.58320959276298</c:v>
                </c:pt>
                <c:pt idx="87">
                  <c:v>138.17302360990786</c:v>
                </c:pt>
                <c:pt idx="88">
                  <c:v>141.11859527993755</c:v>
                </c:pt>
                <c:pt idx="89">
                  <c:v>144.49648225114177</c:v>
                </c:pt>
                <c:pt idx="90">
                  <c:v>146.67396867994427</c:v>
                </c:pt>
                <c:pt idx="91">
                  <c:v>145.51525288354577</c:v>
                </c:pt>
                <c:pt idx="92">
                  <c:v>162.06293614021547</c:v>
                </c:pt>
                <c:pt idx="93">
                  <c:v>167.0131112264379</c:v>
                </c:pt>
                <c:pt idx="94">
                  <c:v>168.6037684587308</c:v>
                </c:pt>
                <c:pt idx="95">
                  <c:v>164.1188014819995</c:v>
                </c:pt>
                <c:pt idx="96">
                  <c:v>164.25616917712162</c:v>
                </c:pt>
                <c:pt idx="97">
                  <c:v>164.56185549188015</c:v>
                </c:pt>
                <c:pt idx="98">
                  <c:v>157.76025953671402</c:v>
                </c:pt>
                <c:pt idx="99">
                  <c:v>164.48522157340315</c:v>
                </c:pt>
                <c:pt idx="100">
                  <c:v>172.92887446040925</c:v>
                </c:pt>
                <c:pt idx="101">
                  <c:v>177.91017635595597</c:v>
                </c:pt>
                <c:pt idx="102">
                  <c:v>185.06673042098282</c:v>
                </c:pt>
                <c:pt idx="103">
                  <c:v>190.25202887231998</c:v>
                </c:pt>
                <c:pt idx="104">
                  <c:v>196.88756231256528</c:v>
                </c:pt>
                <c:pt idx="105">
                  <c:v>193.18165610246274</c:v>
                </c:pt>
                <c:pt idx="106">
                  <c:v>202.54698211561706</c:v>
                </c:pt>
                <c:pt idx="107">
                  <c:v>203.26453753572545</c:v>
                </c:pt>
                <c:pt idx="108">
                  <c:v>210.11883888407584</c:v>
                </c:pt>
                <c:pt idx="109">
                  <c:v>218.07408051764912</c:v>
                </c:pt>
                <c:pt idx="110">
                  <c:v>202.09647407383827</c:v>
                </c:pt>
                <c:pt idx="111">
                  <c:v>200.35256669886201</c:v>
                </c:pt>
                <c:pt idx="112">
                  <c:v>198.0221957823689</c:v>
                </c:pt>
                <c:pt idx="113">
                  <c:v>200.51420548477671</c:v>
                </c:pt>
                <c:pt idx="114">
                  <c:v>214.18845021886884</c:v>
                </c:pt>
                <c:pt idx="115">
                  <c:v>210.5536825186995</c:v>
                </c:pt>
                <c:pt idx="116">
                  <c:v>209.24512438417</c:v>
                </c:pt>
                <c:pt idx="117">
                  <c:v>201.52179635527602</c:v>
                </c:pt>
                <c:pt idx="118">
                  <c:v>217.25008491023738</c:v>
                </c:pt>
                <c:pt idx="119">
                  <c:v>222.04493258704488</c:v>
                </c:pt>
                <c:pt idx="120">
                  <c:v>227.37358589089152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EE-4C45-8652-AAE78074FCCC}"/>
            </c:ext>
          </c:extLst>
        </c:ser>
        <c:ser>
          <c:idx val="3"/>
          <c:order val="2"/>
          <c:tx>
            <c:v>GBM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Data!$E$8:$E$128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Data!$I$8:$I$128</c:f>
              <c:numCache>
                <c:formatCode>0.00</c:formatCode>
                <c:ptCount val="121"/>
                <c:pt idx="0">
                  <c:v>100</c:v>
                </c:pt>
                <c:pt idx="1">
                  <c:v>96.566084064717444</c:v>
                </c:pt>
                <c:pt idx="2">
                  <c:v>86.527063174966784</c:v>
                </c:pt>
                <c:pt idx="3">
                  <c:v>84.378374389550075</c:v>
                </c:pt>
                <c:pt idx="4">
                  <c:v>87.825686101950382</c:v>
                </c:pt>
                <c:pt idx="5">
                  <c:v>89.442629317664242</c:v>
                </c:pt>
                <c:pt idx="6">
                  <c:v>96.288203768473011</c:v>
                </c:pt>
                <c:pt idx="7">
                  <c:v>96.066479632523468</c:v>
                </c:pt>
                <c:pt idx="8">
                  <c:v>97.811948978256325</c:v>
                </c:pt>
                <c:pt idx="9">
                  <c:v>100.39695338666945</c:v>
                </c:pt>
                <c:pt idx="10">
                  <c:v>100.49968704834104</c:v>
                </c:pt>
                <c:pt idx="11">
                  <c:v>99.513346795742848</c:v>
                </c:pt>
                <c:pt idx="12">
                  <c:v>101.6212783154559</c:v>
                </c:pt>
                <c:pt idx="13">
                  <c:v>100.94413941732385</c:v>
                </c:pt>
                <c:pt idx="14">
                  <c:v>103.37250099176251</c:v>
                </c:pt>
                <c:pt idx="15">
                  <c:v>103.09253359476368</c:v>
                </c:pt>
                <c:pt idx="16">
                  <c:v>100.97443545747753</c:v>
                </c:pt>
                <c:pt idx="17">
                  <c:v>102.30648956142025</c:v>
                </c:pt>
                <c:pt idx="18">
                  <c:v>103.98668609744904</c:v>
                </c:pt>
                <c:pt idx="19">
                  <c:v>108.63691891276952</c:v>
                </c:pt>
                <c:pt idx="20">
                  <c:v>106.30505540761227</c:v>
                </c:pt>
                <c:pt idx="21">
                  <c:v>111.19867970692452</c:v>
                </c:pt>
                <c:pt idx="22">
                  <c:v>120.08179151159015</c:v>
                </c:pt>
                <c:pt idx="23">
                  <c:v>115.56887505615454</c:v>
                </c:pt>
                <c:pt idx="24">
                  <c:v>119.50751390837314</c:v>
                </c:pt>
                <c:pt idx="25">
                  <c:v>124.09598280140391</c:v>
                </c:pt>
                <c:pt idx="26">
                  <c:v>120.34299489595901</c:v>
                </c:pt>
                <c:pt idx="27">
                  <c:v>121.21147771029841</c:v>
                </c:pt>
                <c:pt idx="28">
                  <c:v>116.77781344398163</c:v>
                </c:pt>
                <c:pt idx="29">
                  <c:v>118.82150412117427</c:v>
                </c:pt>
                <c:pt idx="30">
                  <c:v>129.41783417955492</c:v>
                </c:pt>
                <c:pt idx="31">
                  <c:v>128.49086078012465</c:v>
                </c:pt>
                <c:pt idx="32">
                  <c:v>124.92738771921842</c:v>
                </c:pt>
                <c:pt idx="33">
                  <c:v>123.17266344372936</c:v>
                </c:pt>
                <c:pt idx="34">
                  <c:v>116.40454553285056</c:v>
                </c:pt>
                <c:pt idx="35">
                  <c:v>117.81472369552347</c:v>
                </c:pt>
                <c:pt idx="36">
                  <c:v>119.17233306192436</c:v>
                </c:pt>
                <c:pt idx="37">
                  <c:v>134.5248847837309</c:v>
                </c:pt>
                <c:pt idx="38">
                  <c:v>176.09057445528697</c:v>
                </c:pt>
                <c:pt idx="39">
                  <c:v>172.13233211408715</c:v>
                </c:pt>
                <c:pt idx="40">
                  <c:v>163.24011225140521</c:v>
                </c:pt>
                <c:pt idx="41">
                  <c:v>166.59964899883423</c:v>
                </c:pt>
                <c:pt idx="42">
                  <c:v>161.98760048936873</c:v>
                </c:pt>
                <c:pt idx="43">
                  <c:v>155.58670572454614</c:v>
                </c:pt>
                <c:pt idx="44">
                  <c:v>147.55428578032993</c:v>
                </c:pt>
                <c:pt idx="45">
                  <c:v>150.49902936190537</c:v>
                </c:pt>
                <c:pt idx="46">
                  <c:v>146.55601991749199</c:v>
                </c:pt>
                <c:pt idx="47">
                  <c:v>149.84517414817114</c:v>
                </c:pt>
                <c:pt idx="48">
                  <c:v>146.99339634898112</c:v>
                </c:pt>
                <c:pt idx="49">
                  <c:v>152.72510299821127</c:v>
                </c:pt>
                <c:pt idx="50">
                  <c:v>150.13442663741228</c:v>
                </c:pt>
                <c:pt idx="51">
                  <c:v>141.22990205564</c:v>
                </c:pt>
                <c:pt idx="52">
                  <c:v>139.53631475112371</c:v>
                </c:pt>
                <c:pt idx="53">
                  <c:v>131.90609894293877</c:v>
                </c:pt>
                <c:pt idx="54">
                  <c:v>126.52891869668376</c:v>
                </c:pt>
                <c:pt idx="55">
                  <c:v>131.94790469028322</c:v>
                </c:pt>
                <c:pt idx="56">
                  <c:v>136.96925021566165</c:v>
                </c:pt>
                <c:pt idx="57">
                  <c:v>144.97006833873769</c:v>
                </c:pt>
                <c:pt idx="58">
                  <c:v>155.2067756679445</c:v>
                </c:pt>
                <c:pt idx="59">
                  <c:v>154.72828529473071</c:v>
                </c:pt>
                <c:pt idx="60">
                  <c:v>158.88533345881694</c:v>
                </c:pt>
                <c:pt idx="61">
                  <c:v>161.15925124109762</c:v>
                </c:pt>
                <c:pt idx="62">
                  <c:v>165.24730859438279</c:v>
                </c:pt>
                <c:pt idx="63">
                  <c:v>170.51465076303307</c:v>
                </c:pt>
                <c:pt idx="64">
                  <c:v>176.60655690350947</c:v>
                </c:pt>
                <c:pt idx="65">
                  <c:v>173.54303031406002</c:v>
                </c:pt>
                <c:pt idx="66">
                  <c:v>178.02833831830569</c:v>
                </c:pt>
                <c:pt idx="67">
                  <c:v>176.42008333049554</c:v>
                </c:pt>
                <c:pt idx="68">
                  <c:v>168.80639939144112</c:v>
                </c:pt>
                <c:pt idx="69">
                  <c:v>171.74322910600173</c:v>
                </c:pt>
                <c:pt idx="70">
                  <c:v>163.02003557508496</c:v>
                </c:pt>
                <c:pt idx="71">
                  <c:v>152.89681610010879</c:v>
                </c:pt>
                <c:pt idx="72">
                  <c:v>165.39919567202728</c:v>
                </c:pt>
                <c:pt idx="73">
                  <c:v>156.36662461390148</c:v>
                </c:pt>
                <c:pt idx="74">
                  <c:v>146.72227313047395</c:v>
                </c:pt>
                <c:pt idx="75">
                  <c:v>146.12127747672318</c:v>
                </c:pt>
                <c:pt idx="76">
                  <c:v>143.94282768992431</c:v>
                </c:pt>
                <c:pt idx="77">
                  <c:v>143.58020855908174</c:v>
                </c:pt>
                <c:pt idx="78">
                  <c:v>140.57032204003644</c:v>
                </c:pt>
                <c:pt idx="79">
                  <c:v>137.655849874464</c:v>
                </c:pt>
                <c:pt idx="80">
                  <c:v>148.19392379963017</c:v>
                </c:pt>
                <c:pt idx="81">
                  <c:v>146.36993386302478</c:v>
                </c:pt>
                <c:pt idx="82">
                  <c:v>153.85439780808849</c:v>
                </c:pt>
                <c:pt idx="83">
                  <c:v>152.05836239704823</c:v>
                </c:pt>
                <c:pt idx="84">
                  <c:v>150.20853002685422</c:v>
                </c:pt>
                <c:pt idx="85">
                  <c:v>143.35983282881386</c:v>
                </c:pt>
                <c:pt idx="86">
                  <c:v>138.39418220833258</c:v>
                </c:pt>
                <c:pt idx="87">
                  <c:v>140.93144195239748</c:v>
                </c:pt>
                <c:pt idx="88">
                  <c:v>143.83370253325427</c:v>
                </c:pt>
                <c:pt idx="89">
                  <c:v>147.18062159658433</c:v>
                </c:pt>
                <c:pt idx="90">
                  <c:v>149.27590095537406</c:v>
                </c:pt>
                <c:pt idx="91">
                  <c:v>147.96305086695341</c:v>
                </c:pt>
                <c:pt idx="92">
                  <c:v>165.62839538816769</c:v>
                </c:pt>
                <c:pt idx="93">
                  <c:v>170.60615566329534</c:v>
                </c:pt>
                <c:pt idx="94">
                  <c:v>172.07804307333291</c:v>
                </c:pt>
                <c:pt idx="95">
                  <c:v>167.40461554806262</c:v>
                </c:pt>
                <c:pt idx="96">
                  <c:v>167.38842019841101</c:v>
                </c:pt>
                <c:pt idx="97">
                  <c:v>167.54370878862636</c:v>
                </c:pt>
                <c:pt idx="98">
                  <c:v>160.60998438975832</c:v>
                </c:pt>
                <c:pt idx="99">
                  <c:v>167.44801597530426</c:v>
                </c:pt>
                <c:pt idx="100">
                  <c:v>176.10369705389695</c:v>
                </c:pt>
                <c:pt idx="101">
                  <c:v>181.08105609072626</c:v>
                </c:pt>
                <c:pt idx="102">
                  <c:v>188.33770669656849</c:v>
                </c:pt>
                <c:pt idx="103">
                  <c:v>193.50850160721509</c:v>
                </c:pt>
                <c:pt idx="104">
                  <c:v>200.18967530828718</c:v>
                </c:pt>
                <c:pt idx="105">
                  <c:v>196.27349988039737</c:v>
                </c:pt>
                <c:pt idx="106">
                  <c:v>205.83085091672029</c:v>
                </c:pt>
                <c:pt idx="107">
                  <c:v>206.3685465109177</c:v>
                </c:pt>
                <c:pt idx="108">
                  <c:v>213.24696817003252</c:v>
                </c:pt>
                <c:pt idx="109">
                  <c:v>221.26872137546349</c:v>
                </c:pt>
                <c:pt idx="110">
                  <c:v>205.44477673748028</c:v>
                </c:pt>
                <c:pt idx="111">
                  <c:v>203.48950638149975</c:v>
                </c:pt>
                <c:pt idx="112">
                  <c:v>200.94863686365358</c:v>
                </c:pt>
                <c:pt idx="113">
                  <c:v>203.30353005958341</c:v>
                </c:pt>
                <c:pt idx="114">
                  <c:v>217.44853991553319</c:v>
                </c:pt>
                <c:pt idx="115">
                  <c:v>213.59004977149144</c:v>
                </c:pt>
                <c:pt idx="116">
                  <c:v>212.06862588074588</c:v>
                </c:pt>
                <c:pt idx="117">
                  <c:v>204.19302487076266</c:v>
                </c:pt>
                <c:pt idx="118">
                  <c:v>220.56216376373382</c:v>
                </c:pt>
                <c:pt idx="119">
                  <c:v>225.2737802452599</c:v>
                </c:pt>
                <c:pt idx="120">
                  <c:v>230.52995237276284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EE-4C45-8652-AAE78074F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146832"/>
        <c:axId val="522144912"/>
      </c:lineChart>
      <c:catAx>
        <c:axId val="52214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 i="0" u="none" strike="noStrike" kern="1200" baseline="0">
                    <a:solidFill>
                      <a:sysClr val="windowText" lastClr="000000"/>
                    </a:solidFill>
                  </a:rPr>
                  <a:t>Time (in months)</a:t>
                </a:r>
              </a:p>
            </c:rich>
          </c:tx>
          <c:layout>
            <c:manualLayout>
              <c:xMode val="edge"/>
              <c:yMode val="edge"/>
              <c:x val="0.48202468783913271"/>
              <c:y val="0.8791740503052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14491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22144912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 i="0" u="none" strike="noStrike" kern="1200" baseline="0">
                    <a:solidFill>
                      <a:sysClr val="windowText" lastClr="000000"/>
                    </a:solidFill>
                  </a:rPr>
                  <a:t>Asset price ($)</a:t>
                </a:r>
              </a:p>
            </c:rich>
          </c:tx>
          <c:layout>
            <c:manualLayout>
              <c:xMode val="edge"/>
              <c:yMode val="edge"/>
              <c:x val="2.8130459102448255E-2"/>
              <c:y val="0.36812720324185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14683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388967141570648"/>
          <c:y val="0.92827567008669387"/>
          <c:w val="0.37380423488119702"/>
          <c:h val="4.14212996102759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7374CDB-B3A5-4364-9571-3BC3BC418F5F}">
  <sheetPr/>
  <sheetViews>
    <sheetView zoomScale="7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2A2074-130B-49A4-8FC7-7E5E7C4276E1}">
  <sheetPr/>
  <sheetViews>
    <sheetView zoomScale="7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FE21B0-FB11-4DAC-9688-F0E97BD10C35}">
  <sheetPr/>
  <sheetViews>
    <sheetView tabSelected="1"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3DB9F7-95D0-ABFB-84EB-5ED63C7CCF3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C448DF-8770-08DE-1127-FAD508888E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62F6FB9-7D13-8645-7A7D-72D497AC56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898A-F191-4AE4-B442-5817CFB54BE8}">
  <sheetPr codeName="Sheet1"/>
  <dimension ref="A1:F20"/>
  <sheetViews>
    <sheetView showGridLines="0" zoomScale="107" workbookViewId="0">
      <selection activeCell="C19" sqref="C19"/>
    </sheetView>
  </sheetViews>
  <sheetFormatPr defaultColWidth="8.90625" defaultRowHeight="14.5" x14ac:dyDescent="0.35"/>
  <cols>
    <col min="1" max="1" width="3.54296875" customWidth="1"/>
    <col min="2" max="2" width="4.1796875" customWidth="1"/>
  </cols>
  <sheetData>
    <row r="1" spans="1:6" ht="18.5" x14ac:dyDescent="0.45">
      <c r="A1" s="4" t="s">
        <v>0</v>
      </c>
    </row>
    <row r="3" spans="1:6" x14ac:dyDescent="0.35">
      <c r="B3" s="22" t="s">
        <v>33</v>
      </c>
      <c r="C3" s="22"/>
      <c r="D3" s="22"/>
      <c r="E3" s="22"/>
      <c r="F3" s="22"/>
    </row>
    <row r="4" spans="1:6" x14ac:dyDescent="0.35">
      <c r="B4" s="3" t="s">
        <v>9</v>
      </c>
    </row>
    <row r="6" spans="1:6" x14ac:dyDescent="0.35">
      <c r="B6" s="3" t="s">
        <v>1</v>
      </c>
    </row>
    <row r="7" spans="1:6" x14ac:dyDescent="0.35">
      <c r="B7" s="5" t="s">
        <v>2</v>
      </c>
      <c r="E7" s="5"/>
    </row>
    <row r="8" spans="1:6" x14ac:dyDescent="0.35">
      <c r="B8" s="3"/>
      <c r="E8" s="5"/>
    </row>
    <row r="10" spans="1:6" x14ac:dyDescent="0.35">
      <c r="B10" t="s">
        <v>10</v>
      </c>
    </row>
    <row r="12" spans="1:6" x14ac:dyDescent="0.35">
      <c r="C12" s="3" t="s">
        <v>35</v>
      </c>
    </row>
    <row r="14" spans="1:6" x14ac:dyDescent="0.35">
      <c r="C14" s="7" t="s">
        <v>36</v>
      </c>
    </row>
    <row r="16" spans="1:6" x14ac:dyDescent="0.35">
      <c r="C16" s="8" t="s">
        <v>37</v>
      </c>
    </row>
    <row r="17" spans="2:3" x14ac:dyDescent="0.35">
      <c r="C17" s="8"/>
    </row>
    <row r="18" spans="2:3" x14ac:dyDescent="0.35">
      <c r="C18" s="8" t="s">
        <v>34</v>
      </c>
    </row>
    <row r="19" spans="2:3" x14ac:dyDescent="0.35">
      <c r="B19" s="6"/>
    </row>
    <row r="20" spans="2:3" x14ac:dyDescent="0.35">
      <c r="B20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5A392-11D5-4A2F-A5FE-8440331BB838}">
  <dimension ref="A1:S128"/>
  <sheetViews>
    <sheetView showGridLines="0" zoomScale="82" zoomScaleNormal="115" workbookViewId="0">
      <selection activeCell="R3" sqref="R3"/>
    </sheetView>
  </sheetViews>
  <sheetFormatPr defaultColWidth="8.90625" defaultRowHeight="14.5" x14ac:dyDescent="0.35"/>
  <cols>
    <col min="1" max="1" width="3.36328125" customWidth="1"/>
    <col min="2" max="2" width="17.08984375" customWidth="1"/>
    <col min="4" max="4" width="3.26953125" customWidth="1"/>
    <col min="5" max="5" width="11.36328125" customWidth="1"/>
    <col min="6" max="6" width="9.81640625" bestFit="1" customWidth="1"/>
    <col min="7" max="7" width="9.36328125" customWidth="1"/>
    <col min="8" max="8" width="15.54296875" customWidth="1"/>
    <col min="9" max="9" width="9.36328125" customWidth="1"/>
    <col min="10" max="10" width="3.54296875" customWidth="1"/>
    <col min="11" max="11" width="11.6328125" customWidth="1"/>
    <col min="13" max="14" width="12" customWidth="1"/>
    <col min="15" max="15" width="3.26953125" customWidth="1"/>
    <col min="16" max="16" width="10.08984375" customWidth="1"/>
    <col min="18" max="18" width="12.1796875" customWidth="1"/>
    <col min="19" max="19" width="12.08984375" customWidth="1"/>
    <col min="20" max="20" width="3.54296875" customWidth="1"/>
  </cols>
  <sheetData>
    <row r="1" spans="1:19" x14ac:dyDescent="0.35">
      <c r="A1" s="3" t="s">
        <v>20</v>
      </c>
    </row>
    <row r="2" spans="1:19" x14ac:dyDescent="0.35">
      <c r="A2" t="s">
        <v>22</v>
      </c>
    </row>
    <row r="4" spans="1:19" ht="14.5" customHeight="1" x14ac:dyDescent="0.35">
      <c r="B4" s="3" t="s">
        <v>25</v>
      </c>
      <c r="E4" s="3" t="s">
        <v>23</v>
      </c>
      <c r="K4" s="3" t="s">
        <v>30</v>
      </c>
      <c r="M4" s="17"/>
      <c r="P4" s="3" t="s">
        <v>31</v>
      </c>
      <c r="R4" s="17"/>
    </row>
    <row r="5" spans="1:19" x14ac:dyDescent="0.35">
      <c r="G5" s="3"/>
      <c r="H5" s="3"/>
      <c r="I5" s="3"/>
    </row>
    <row r="6" spans="1:19" x14ac:dyDescent="0.35">
      <c r="B6" s="3" t="s">
        <v>15</v>
      </c>
      <c r="E6" s="25" t="s">
        <v>12</v>
      </c>
      <c r="F6" s="25" t="s">
        <v>21</v>
      </c>
      <c r="G6" s="25" t="s">
        <v>32</v>
      </c>
      <c r="H6" s="25"/>
      <c r="I6" s="25"/>
      <c r="K6" s="25" t="s">
        <v>12</v>
      </c>
      <c r="L6" s="26" t="s">
        <v>6</v>
      </c>
      <c r="M6" s="24" t="s">
        <v>24</v>
      </c>
      <c r="N6" s="24"/>
      <c r="P6" s="25" t="s">
        <v>12</v>
      </c>
      <c r="Q6" s="26" t="s">
        <v>6</v>
      </c>
      <c r="R6" s="24" t="s">
        <v>24</v>
      </c>
      <c r="S6" s="24"/>
    </row>
    <row r="7" spans="1:19" ht="14.5" customHeight="1" x14ac:dyDescent="0.35">
      <c r="E7" s="25"/>
      <c r="F7" s="25"/>
      <c r="G7" s="18" t="s">
        <v>27</v>
      </c>
      <c r="H7" s="18" t="s">
        <v>29</v>
      </c>
      <c r="I7" s="18" t="s">
        <v>28</v>
      </c>
      <c r="K7" s="25"/>
      <c r="L7" s="26"/>
      <c r="M7" s="16" t="s">
        <v>7</v>
      </c>
      <c r="N7" s="16" t="s">
        <v>8</v>
      </c>
      <c r="P7" s="25"/>
      <c r="Q7" s="26"/>
      <c r="R7" s="16" t="s">
        <v>7</v>
      </c>
      <c r="S7" s="16" t="s">
        <v>8</v>
      </c>
    </row>
    <row r="8" spans="1:19" x14ac:dyDescent="0.35">
      <c r="B8" s="2" t="s">
        <v>5</v>
      </c>
      <c r="C8" s="23">
        <v>100</v>
      </c>
      <c r="D8" s="12"/>
      <c r="E8" s="19">
        <v>0</v>
      </c>
      <c r="F8" s="21">
        <v>0</v>
      </c>
      <c r="G8" s="14">
        <f>$C$8</f>
        <v>100</v>
      </c>
      <c r="H8" s="14">
        <f>$C$8</f>
        <v>100</v>
      </c>
      <c r="I8" s="14">
        <f>$C$8</f>
        <v>100</v>
      </c>
      <c r="K8" s="15">
        <v>0</v>
      </c>
      <c r="L8" s="14">
        <f>$C$8 + ($C$17 * ($K8/12))</f>
        <v>100</v>
      </c>
      <c r="M8" s="14">
        <f>$C$8 + ($C$12*($K8/12)) - (_xlfn.NORM.S.INV(0.5 + $C$28/2) * $C$13 * SQRT($K8/12))</f>
        <v>100</v>
      </c>
      <c r="N8" s="14">
        <f>$C$8 + ($C$12*($K8/12)) + (_xlfn.NORM.S.INV(0.5 + $C$28/2) * $C$13 * SQRT($K8/12))</f>
        <v>100</v>
      </c>
      <c r="P8" s="15">
        <v>0</v>
      </c>
      <c r="Q8" s="14">
        <f t="shared" ref="Q8:Q39" si="0">$C$8 * EXP($C$17 * ($P8/12))</f>
        <v>100</v>
      </c>
      <c r="R8" s="14">
        <f t="shared" ref="R8:R39" si="1">$C$8 * EXP(($C$17 - 0.5*$C$18^2)*($P8/12) - (_xlfn.NORM.S.INV(0.5 + $C$28/2) * $C$18 * SQRT($P8/12)))</f>
        <v>100</v>
      </c>
      <c r="S8" s="14">
        <f t="shared" ref="S8:S39" si="2">$C$8 * EXP(($C$17 - 0.5*$C$18^2)*($P8/12) + (_xlfn.NORM.S.INV(0.5 + $C$28/2) * $C$18 * SQRT($P8/12)))</f>
        <v>100</v>
      </c>
    </row>
    <row r="9" spans="1:19" x14ac:dyDescent="0.35">
      <c r="E9" s="19">
        <v>1</v>
      </c>
      <c r="F9" s="21">
        <v>-0.94062819160009714</v>
      </c>
      <c r="G9" s="14">
        <f t="shared" ref="G9:G40" si="3">G8+$C$12*$C$24+$C$13*SQRT($C$24)*$F9</f>
        <v>96.599114694299018</v>
      </c>
      <c r="H9" s="14">
        <f>H8+H8*$C$17*$C$24+H8*$C$18*SQRT($C$24)*$F9</f>
        <v>96.599114694299018</v>
      </c>
      <c r="I9" s="14">
        <f t="shared" ref="I9:I40" si="4">I8*EXP(($C$17-0.5*$C$18^2)*$C$24 + $C$18*SQRT($C$24)*$F9)</f>
        <v>96.566084064717444</v>
      </c>
      <c r="K9" s="15">
        <v>1</v>
      </c>
      <c r="L9" s="14">
        <f t="shared" ref="L9:L40" si="5">$C$8 + ($C$12 * ($K9/12))</f>
        <v>100.66666666666667</v>
      </c>
      <c r="M9" s="14">
        <f t="shared" ref="M9:M72" si="6">$C$8 + ($C$12*($K9/12)) - (_xlfn.NORM.S.INV(0.5 + $C$28/2) * $C$13 * SQRT($K9/12))</f>
        <v>96.535009923501605</v>
      </c>
      <c r="N9" s="14">
        <f t="shared" ref="N9:N72" si="7">$C$8 + ($C$12*($K9/12)) + (_xlfn.NORM.S.INV(0.5 + $C$28/2) * $C$13 * SQRT($K9/12))</f>
        <v>104.79832340983174</v>
      </c>
      <c r="P9" s="15">
        <v>1</v>
      </c>
      <c r="Q9" s="14">
        <f t="shared" si="0"/>
        <v>100.66889383540195</v>
      </c>
      <c r="R9" s="14">
        <f t="shared" si="1"/>
        <v>96.503838545085287</v>
      </c>
      <c r="S9" s="14">
        <f t="shared" si="2"/>
        <v>104.81699450908141</v>
      </c>
    </row>
    <row r="10" spans="1:19" x14ac:dyDescent="0.35">
      <c r="B10" s="3" t="s">
        <v>26</v>
      </c>
      <c r="E10" s="19">
        <v>2</v>
      </c>
      <c r="F10" s="21">
        <v>-2.6721675073529867</v>
      </c>
      <c r="G10" s="14">
        <f t="shared" si="3"/>
        <v>85.715454809118015</v>
      </c>
      <c r="H10" s="14">
        <f t="shared" ref="H10:H40" si="8">H9+H9*$C$17*$C$24+H9*$C$18*SQRT($C$24)*$F10</f>
        <v>86.085595598875599</v>
      </c>
      <c r="I10" s="14">
        <f t="shared" si="4"/>
        <v>86.527063174966784</v>
      </c>
      <c r="K10" s="15">
        <v>2</v>
      </c>
      <c r="L10" s="14">
        <f>$C$8 + ($C$12 * ($K10/12))</f>
        <v>101.33333333333333</v>
      </c>
      <c r="M10" s="14">
        <f t="shared" si="6"/>
        <v>95.490288332079032</v>
      </c>
      <c r="N10" s="14">
        <f t="shared" si="7"/>
        <v>107.17637833458762</v>
      </c>
      <c r="P10" s="15">
        <v>2</v>
      </c>
      <c r="Q10" s="14">
        <f t="shared" si="0"/>
        <v>101.34226186043425</v>
      </c>
      <c r="R10" s="14">
        <f t="shared" si="1"/>
        <v>95.411400108623539</v>
      </c>
      <c r="S10" s="14">
        <f t="shared" si="2"/>
        <v>107.23889071155352</v>
      </c>
    </row>
    <row r="11" spans="1:19" x14ac:dyDescent="0.35">
      <c r="E11" s="19">
        <v>3</v>
      </c>
      <c r="F11" s="21">
        <v>-0.71393363763351969</v>
      </c>
      <c r="G11" s="14">
        <f>G10+$C$12*$C$24+$C$13*SQRT($C$24)*$F11</f>
        <v>83.294220516995139</v>
      </c>
      <c r="H11" s="14">
        <f t="shared" si="8"/>
        <v>84.001261637657393</v>
      </c>
      <c r="I11" s="14">
        <f t="shared" si="4"/>
        <v>84.378374389550075</v>
      </c>
      <c r="K11" s="15">
        <v>3</v>
      </c>
      <c r="L11" s="14">
        <f t="shared" si="5"/>
        <v>102</v>
      </c>
      <c r="M11" s="14">
        <f t="shared" si="6"/>
        <v>94.843760601403545</v>
      </c>
      <c r="N11" s="14">
        <f t="shared" si="7"/>
        <v>109.15623939859645</v>
      </c>
      <c r="P11" s="15">
        <v>3</v>
      </c>
      <c r="Q11" s="14">
        <f t="shared" si="0"/>
        <v>102.02013400267558</v>
      </c>
      <c r="R11" s="14">
        <f t="shared" si="1"/>
        <v>94.707698647330176</v>
      </c>
      <c r="S11" s="14">
        <f t="shared" si="2"/>
        <v>109.28073044652544</v>
      </c>
    </row>
    <row r="12" spans="1:19" x14ac:dyDescent="0.35">
      <c r="B12" s="11" t="s">
        <v>4</v>
      </c>
      <c r="C12" s="23">
        <f>C8*C17</f>
        <v>8</v>
      </c>
      <c r="E12" s="19">
        <v>4</v>
      </c>
      <c r="F12" s="21">
        <v>0.79456096573296287</v>
      </c>
      <c r="G12" s="14">
        <f t="shared" si="3"/>
        <v>87.39188242818804</v>
      </c>
      <c r="H12" s="14">
        <f t="shared" si="8"/>
        <v>87.443349340705169</v>
      </c>
      <c r="I12" s="14">
        <f t="shared" si="4"/>
        <v>87.825686101950382</v>
      </c>
      <c r="K12" s="15">
        <v>4</v>
      </c>
      <c r="L12" s="14">
        <f t="shared" si="5"/>
        <v>102.66666666666667</v>
      </c>
      <c r="M12" s="14">
        <f t="shared" si="6"/>
        <v>94.403353180336524</v>
      </c>
      <c r="N12" s="14">
        <f t="shared" si="7"/>
        <v>110.92998015299682</v>
      </c>
      <c r="P12" s="15">
        <v>4</v>
      </c>
      <c r="Q12" s="14">
        <f t="shared" si="0"/>
        <v>102.70254038988827</v>
      </c>
      <c r="R12" s="14">
        <f t="shared" si="1"/>
        <v>94.203159163873806</v>
      </c>
      <c r="S12" s="14">
        <f t="shared" si="2"/>
        <v>111.13214486531588</v>
      </c>
    </row>
    <row r="13" spans="1:19" x14ac:dyDescent="0.35">
      <c r="B13" s="2" t="s">
        <v>3</v>
      </c>
      <c r="C13" s="23">
        <f>C8*C18</f>
        <v>15</v>
      </c>
      <c r="E13" s="19">
        <v>5</v>
      </c>
      <c r="F13" s="21">
        <v>0.29011379979636281</v>
      </c>
      <c r="G13" s="14">
        <f t="shared" si="3"/>
        <v>89.30959705454562</v>
      </c>
      <c r="H13" s="14">
        <f t="shared" si="8"/>
        <v>89.120263240788816</v>
      </c>
      <c r="I13" s="14">
        <f t="shared" si="4"/>
        <v>89.442629317664242</v>
      </c>
      <c r="K13" s="15">
        <v>5</v>
      </c>
      <c r="L13" s="14">
        <f t="shared" si="5"/>
        <v>103.33333333333333</v>
      </c>
      <c r="M13" s="14">
        <f t="shared" si="6"/>
        <v>94.094667995920844</v>
      </c>
      <c r="N13" s="14">
        <f t="shared" si="7"/>
        <v>112.57199867074581</v>
      </c>
      <c r="P13" s="15">
        <v>5</v>
      </c>
      <c r="Q13" s="14">
        <f t="shared" si="0"/>
        <v>103.38951135135741</v>
      </c>
      <c r="R13" s="14">
        <f t="shared" si="1"/>
        <v>93.82481431358589</v>
      </c>
      <c r="S13" s="14">
        <f t="shared" si="2"/>
        <v>112.86615782702761</v>
      </c>
    </row>
    <row r="14" spans="1:19" x14ac:dyDescent="0.35">
      <c r="E14" s="19">
        <v>6</v>
      </c>
      <c r="F14" s="21">
        <v>1.5745185716803201</v>
      </c>
      <c r="G14" s="14">
        <f t="shared" si="3"/>
        <v>96.777813069684655</v>
      </c>
      <c r="H14" s="14">
        <f t="shared" si="8"/>
        <v>95.775957012871473</v>
      </c>
      <c r="I14" s="14">
        <f t="shared" si="4"/>
        <v>96.288203768473011</v>
      </c>
      <c r="K14" s="15">
        <v>6</v>
      </c>
      <c r="L14" s="14">
        <f t="shared" si="5"/>
        <v>104</v>
      </c>
      <c r="M14" s="14">
        <f t="shared" si="6"/>
        <v>93.879549186916208</v>
      </c>
      <c r="N14" s="14">
        <f t="shared" si="7"/>
        <v>114.12045081308379</v>
      </c>
      <c r="P14" s="15">
        <v>6</v>
      </c>
      <c r="Q14" s="14">
        <f t="shared" si="0"/>
        <v>104.08107741923882</v>
      </c>
      <c r="R14" s="14">
        <f t="shared" si="1"/>
        <v>93.535465810733896</v>
      </c>
      <c r="S14" s="14">
        <f t="shared" si="2"/>
        <v>114.52002449457261</v>
      </c>
    </row>
    <row r="15" spans="1:19" x14ac:dyDescent="0.35">
      <c r="B15" s="3" t="s">
        <v>28</v>
      </c>
      <c r="E15" s="19">
        <v>7</v>
      </c>
      <c r="F15" s="21">
        <v>-0.18539156340367458</v>
      </c>
      <c r="G15" s="14">
        <f t="shared" si="3"/>
        <v>96.640651198702884</v>
      </c>
      <c r="H15" s="14">
        <f t="shared" si="8"/>
        <v>95.644588918281926</v>
      </c>
      <c r="I15" s="14">
        <f t="shared" si="4"/>
        <v>96.066479632523468</v>
      </c>
      <c r="K15" s="15">
        <v>7</v>
      </c>
      <c r="L15" s="14">
        <f t="shared" si="5"/>
        <v>104.66666666666667</v>
      </c>
      <c r="M15" s="14">
        <f t="shared" si="6"/>
        <v>93.735330421568818</v>
      </c>
      <c r="N15" s="14">
        <f t="shared" si="7"/>
        <v>115.59800291176452</v>
      </c>
      <c r="P15" s="15">
        <v>7</v>
      </c>
      <c r="Q15" s="14">
        <f t="shared" si="0"/>
        <v>104.77726932991602</v>
      </c>
      <c r="R15" s="14">
        <f t="shared" si="1"/>
        <v>93.313145249244982</v>
      </c>
      <c r="S15" s="14">
        <f t="shared" si="2"/>
        <v>116.11577051626149</v>
      </c>
    </row>
    <row r="16" spans="1:19" x14ac:dyDescent="0.35">
      <c r="E16" s="19">
        <v>8</v>
      </c>
      <c r="F16" s="21">
        <v>0.28462729583312552</v>
      </c>
      <c r="G16" s="14">
        <f t="shared" si="3"/>
        <v>98.534656128137712</v>
      </c>
      <c r="H16" s="14">
        <f t="shared" si="8"/>
        <v>97.456102147131858</v>
      </c>
      <c r="I16" s="14">
        <f t="shared" si="4"/>
        <v>97.811948978256325</v>
      </c>
      <c r="K16" s="15">
        <v>8</v>
      </c>
      <c r="L16" s="14">
        <f t="shared" si="5"/>
        <v>105.33333333333333</v>
      </c>
      <c r="M16" s="14">
        <f t="shared" si="6"/>
        <v>93.647243330824736</v>
      </c>
      <c r="N16" s="14">
        <f t="shared" si="7"/>
        <v>117.01942333584192</v>
      </c>
      <c r="P16" s="15">
        <v>8</v>
      </c>
      <c r="Q16" s="14">
        <f t="shared" si="0"/>
        <v>105.47811802536631</v>
      </c>
      <c r="R16" s="14">
        <f t="shared" si="1"/>
        <v>93.143621515864865</v>
      </c>
      <c r="S16" s="14">
        <f t="shared" si="2"/>
        <v>117.66768461497223</v>
      </c>
    </row>
    <row r="17" spans="2:19" x14ac:dyDescent="0.35">
      <c r="B17" s="11" t="s">
        <v>4</v>
      </c>
      <c r="C17" s="10">
        <v>0.08</v>
      </c>
      <c r="E17" s="19">
        <v>9</v>
      </c>
      <c r="F17" s="21">
        <v>0.47157381517848379</v>
      </c>
      <c r="G17" s="14">
        <f t="shared" si="3"/>
        <v>101.23654260548383</v>
      </c>
      <c r="H17" s="14">
        <f t="shared" si="8"/>
        <v>100.08925539239384</v>
      </c>
      <c r="I17" s="14">
        <f t="shared" si="4"/>
        <v>100.39695338666945</v>
      </c>
      <c r="K17" s="15">
        <v>9</v>
      </c>
      <c r="L17" s="14">
        <f t="shared" si="5"/>
        <v>106</v>
      </c>
      <c r="M17" s="14">
        <f t="shared" si="6"/>
        <v>93.605029770504785</v>
      </c>
      <c r="N17" s="14">
        <f t="shared" si="7"/>
        <v>118.39497022949521</v>
      </c>
      <c r="P17" s="15">
        <v>9</v>
      </c>
      <c r="Q17" s="14">
        <f t="shared" si="0"/>
        <v>106.18365465453596</v>
      </c>
      <c r="R17" s="14">
        <f t="shared" si="1"/>
        <v>93.01706618590309</v>
      </c>
      <c r="S17" s="14">
        <f t="shared" si="2"/>
        <v>119.18565319474746</v>
      </c>
    </row>
    <row r="18" spans="2:19" x14ac:dyDescent="0.35">
      <c r="B18" s="2" t="s">
        <v>3</v>
      </c>
      <c r="C18" s="10">
        <v>0.15</v>
      </c>
      <c r="E18" s="19">
        <v>10</v>
      </c>
      <c r="F18" s="21">
        <v>-0.1083777373498713</v>
      </c>
      <c r="G18" s="14">
        <f t="shared" si="3"/>
        <v>101.4321927559336</v>
      </c>
      <c r="H18" s="14">
        <f t="shared" si="8"/>
        <v>100.28508017115311</v>
      </c>
      <c r="I18" s="14">
        <f t="shared" si="4"/>
        <v>100.49968704834104</v>
      </c>
      <c r="K18" s="15">
        <v>10</v>
      </c>
      <c r="L18" s="14">
        <f t="shared" si="5"/>
        <v>106.66666666666667</v>
      </c>
      <c r="M18" s="14">
        <f t="shared" si="6"/>
        <v>93.601220848271723</v>
      </c>
      <c r="N18" s="14">
        <f t="shared" si="7"/>
        <v>119.73211248506162</v>
      </c>
      <c r="P18" s="15">
        <v>10</v>
      </c>
      <c r="Q18" s="14">
        <f t="shared" si="0"/>
        <v>106.89391057472464</v>
      </c>
      <c r="R18" s="14">
        <f t="shared" si="1"/>
        <v>92.926363989875753</v>
      </c>
      <c r="S18" s="14">
        <f t="shared" si="2"/>
        <v>120.67684987650892</v>
      </c>
    </row>
    <row r="19" spans="2:19" x14ac:dyDescent="0.35">
      <c r="B19" s="22"/>
      <c r="E19" s="19">
        <v>11</v>
      </c>
      <c r="F19" s="21">
        <v>-0.36027399580382474</v>
      </c>
      <c r="G19" s="14">
        <f t="shared" si="3"/>
        <v>100.53928378313539</v>
      </c>
      <c r="H19" s="14">
        <f t="shared" si="8"/>
        <v>99.389625691927009</v>
      </c>
      <c r="I19" s="14">
        <f t="shared" si="4"/>
        <v>99.513346795742848</v>
      </c>
      <c r="K19" s="15">
        <v>11</v>
      </c>
      <c r="L19" s="14">
        <f t="shared" si="5"/>
        <v>107.33333333333333</v>
      </c>
      <c r="M19" s="14">
        <f t="shared" si="6"/>
        <v>93.63017815371299</v>
      </c>
      <c r="N19" s="14">
        <f t="shared" si="7"/>
        <v>121.03648851295367</v>
      </c>
      <c r="P19" s="15">
        <v>11</v>
      </c>
      <c r="Q19" s="14">
        <f t="shared" si="0"/>
        <v>107.60891735297902</v>
      </c>
      <c r="R19" s="14">
        <f t="shared" si="1"/>
        <v>92.866173996156363</v>
      </c>
      <c r="S19" s="14">
        <f t="shared" si="2"/>
        <v>122.14667431777895</v>
      </c>
    </row>
    <row r="20" spans="2:19" x14ac:dyDescent="0.35">
      <c r="B20" s="3" t="s">
        <v>14</v>
      </c>
      <c r="E20" s="19">
        <v>12</v>
      </c>
      <c r="F20" s="21">
        <v>0.35300404001965258</v>
      </c>
      <c r="G20" s="14">
        <f t="shared" si="3"/>
        <v>102.72877594671603</v>
      </c>
      <c r="H20" s="14">
        <f t="shared" si="8"/>
        <v>101.56575375786387</v>
      </c>
      <c r="I20" s="14">
        <f t="shared" si="4"/>
        <v>101.6212783154559</v>
      </c>
      <c r="K20" s="15">
        <v>12</v>
      </c>
      <c r="L20" s="14">
        <f t="shared" si="5"/>
        <v>108</v>
      </c>
      <c r="M20" s="14">
        <f t="shared" si="6"/>
        <v>93.687521202807076</v>
      </c>
      <c r="N20" s="14">
        <f t="shared" si="7"/>
        <v>122.31247879719292</v>
      </c>
      <c r="P20" s="15">
        <v>12</v>
      </c>
      <c r="Q20" s="14">
        <f t="shared" si="0"/>
        <v>108.32870676749586</v>
      </c>
      <c r="R20" s="14">
        <f t="shared" si="1"/>
        <v>92.832370407582701</v>
      </c>
      <c r="S20" s="14">
        <f t="shared" si="2"/>
        <v>123.59931141846083</v>
      </c>
    </row>
    <row r="21" spans="2:19" x14ac:dyDescent="0.35">
      <c r="E21" s="19">
        <v>13</v>
      </c>
      <c r="F21" s="21">
        <v>-0.28675290705569745</v>
      </c>
      <c r="G21" s="14">
        <f t="shared" si="3"/>
        <v>102.15358527747304</v>
      </c>
      <c r="H21" s="14">
        <f t="shared" si="8"/>
        <v>100.98155701910234</v>
      </c>
      <c r="I21" s="14">
        <f t="shared" si="4"/>
        <v>100.94413941732385</v>
      </c>
      <c r="K21" s="15">
        <v>13</v>
      </c>
      <c r="L21" s="14">
        <f t="shared" si="5"/>
        <v>108.66666666666667</v>
      </c>
      <c r="M21" s="14">
        <f t="shared" si="6"/>
        <v>93.769766426568452</v>
      </c>
      <c r="N21" s="14">
        <f t="shared" si="7"/>
        <v>123.56356690676489</v>
      </c>
      <c r="P21" s="15">
        <v>13</v>
      </c>
      <c r="Q21" s="14">
        <f t="shared" si="0"/>
        <v>109.05331080903426</v>
      </c>
      <c r="R21" s="14">
        <f t="shared" si="1"/>
        <v>92.821690865430782</v>
      </c>
      <c r="S21" s="14">
        <f t="shared" si="2"/>
        <v>125.03808301926729</v>
      </c>
    </row>
    <row r="22" spans="2:19" x14ac:dyDescent="0.35">
      <c r="B22" s="2" t="s">
        <v>16</v>
      </c>
      <c r="C22" s="1">
        <v>10</v>
      </c>
      <c r="E22" s="19">
        <v>14</v>
      </c>
      <c r="F22" s="21">
        <v>0.41804038639278407</v>
      </c>
      <c r="G22" s="14">
        <f t="shared" si="3"/>
        <v>104.6241292860541</v>
      </c>
      <c r="H22" s="14">
        <f t="shared" si="8"/>
        <v>103.47635082580965</v>
      </c>
      <c r="I22" s="14">
        <f t="shared" si="4"/>
        <v>103.37250099176251</v>
      </c>
      <c r="K22" s="15">
        <v>14</v>
      </c>
      <c r="L22" s="14">
        <f t="shared" si="5"/>
        <v>109.33333333333333</v>
      </c>
      <c r="M22" s="14">
        <f t="shared" si="6"/>
        <v>93.874089360655375</v>
      </c>
      <c r="N22" s="14">
        <f t="shared" si="7"/>
        <v>124.79257730601128</v>
      </c>
      <c r="P22" s="15">
        <v>14</v>
      </c>
      <c r="Q22" s="14">
        <f t="shared" si="0"/>
        <v>109.78276168233761</v>
      </c>
      <c r="R22" s="14">
        <f t="shared" si="1"/>
        <v>92.831505360455253</v>
      </c>
      <c r="S22" s="14">
        <f t="shared" si="2"/>
        <v>126.46567899309771</v>
      </c>
    </row>
    <row r="23" spans="2:19" x14ac:dyDescent="0.35">
      <c r="B23" s="2" t="s">
        <v>17</v>
      </c>
      <c r="C23" s="1">
        <v>120</v>
      </c>
      <c r="E23" s="19">
        <v>15</v>
      </c>
      <c r="F23" s="21">
        <v>-0.19480136887981467</v>
      </c>
      <c r="G23" s="14">
        <f t="shared" si="3"/>
        <v>104.44630333509787</v>
      </c>
      <c r="H23" s="14">
        <f t="shared" si="8"/>
        <v>103.29234302093883</v>
      </c>
      <c r="I23" s="14">
        <f t="shared" si="4"/>
        <v>103.09253359476368</v>
      </c>
      <c r="K23" s="15">
        <v>15</v>
      </c>
      <c r="L23" s="14">
        <f t="shared" si="5"/>
        <v>110</v>
      </c>
      <c r="M23" s="14">
        <f t="shared" si="6"/>
        <v>93.998162241476095</v>
      </c>
      <c r="N23" s="14">
        <f t="shared" si="7"/>
        <v>126.00183775852391</v>
      </c>
      <c r="P23" s="15">
        <v>15</v>
      </c>
      <c r="Q23" s="14">
        <f t="shared" si="0"/>
        <v>110.51709180756477</v>
      </c>
      <c r="R23" s="14">
        <f t="shared" si="1"/>
        <v>92.859658815443368</v>
      </c>
      <c r="S23" s="14">
        <f t="shared" si="2"/>
        <v>127.88431466491713</v>
      </c>
    </row>
    <row r="24" spans="2:19" x14ac:dyDescent="0.35">
      <c r="B24" s="9" t="s">
        <v>18</v>
      </c>
      <c r="C24" s="1">
        <v>8.3000000000000004E-2</v>
      </c>
      <c r="E24" s="19">
        <v>16</v>
      </c>
      <c r="F24" s="21">
        <v>-0.6124286822778956</v>
      </c>
      <c r="G24" s="14">
        <f t="shared" si="3"/>
        <v>102.46371845319416</v>
      </c>
      <c r="H24" s="14">
        <f t="shared" si="8"/>
        <v>101.24448464404158</v>
      </c>
      <c r="I24" s="14">
        <f t="shared" si="4"/>
        <v>100.97443545747753</v>
      </c>
      <c r="K24" s="15">
        <v>16</v>
      </c>
      <c r="L24" s="14">
        <f t="shared" si="5"/>
        <v>110.66666666666667</v>
      </c>
      <c r="M24" s="14">
        <f t="shared" si="6"/>
        <v>94.14003969400639</v>
      </c>
      <c r="N24" s="14">
        <f t="shared" si="7"/>
        <v>127.19329363932695</v>
      </c>
      <c r="P24" s="15">
        <v>16</v>
      </c>
      <c r="Q24" s="14">
        <f t="shared" si="0"/>
        <v>111.25633382173106</v>
      </c>
      <c r="R24" s="14">
        <f t="shared" si="1"/>
        <v>92.904360559702098</v>
      </c>
      <c r="S24" s="14">
        <f t="shared" si="2"/>
        <v>129.29584133971758</v>
      </c>
    </row>
    <row r="25" spans="2:19" x14ac:dyDescent="0.35">
      <c r="E25" s="19">
        <v>17</v>
      </c>
      <c r="F25" s="21">
        <v>0.17122662881679981</v>
      </c>
      <c r="G25" s="14">
        <f t="shared" si="3"/>
        <v>103.86766715304988</v>
      </c>
      <c r="H25" s="14">
        <f t="shared" si="8"/>
        <v>102.66590526987721</v>
      </c>
      <c r="I25" s="14">
        <f t="shared" si="4"/>
        <v>102.30648956142025</v>
      </c>
      <c r="K25" s="15">
        <v>17</v>
      </c>
      <c r="L25" s="14">
        <f t="shared" si="5"/>
        <v>111.33333333333333</v>
      </c>
      <c r="M25" s="14">
        <f t="shared" si="6"/>
        <v>94.298076172468285</v>
      </c>
      <c r="N25" s="14">
        <f t="shared" si="7"/>
        <v>128.36859049419837</v>
      </c>
      <c r="P25" s="15">
        <v>17</v>
      </c>
      <c r="Q25" s="14">
        <f t="shared" si="0"/>
        <v>112.00052058015882</v>
      </c>
      <c r="R25" s="14">
        <f t="shared" si="1"/>
        <v>92.96410470308885</v>
      </c>
      <c r="S25" s="14">
        <f t="shared" si="2"/>
        <v>130.70182593095117</v>
      </c>
    </row>
    <row r="26" spans="2:19" x14ac:dyDescent="0.35">
      <c r="B26" s="3" t="s">
        <v>13</v>
      </c>
      <c r="E26" s="19">
        <v>18</v>
      </c>
      <c r="F26" s="21">
        <v>0.24490611548838603</v>
      </c>
      <c r="G26" s="14">
        <f t="shared" si="3"/>
        <v>105.59001866644816</v>
      </c>
      <c r="H26" s="14">
        <f t="shared" si="8"/>
        <v>104.43417304303698</v>
      </c>
      <c r="I26" s="14">
        <f t="shared" si="4"/>
        <v>103.98668609744904</v>
      </c>
      <c r="K26" s="15">
        <v>18</v>
      </c>
      <c r="L26" s="14">
        <f t="shared" si="5"/>
        <v>112</v>
      </c>
      <c r="M26" s="14">
        <f t="shared" si="6"/>
        <v>94.470864996237111</v>
      </c>
      <c r="N26" s="14">
        <f t="shared" si="7"/>
        <v>129.52913500376289</v>
      </c>
      <c r="P26" s="15">
        <v>18</v>
      </c>
      <c r="Q26" s="14">
        <f t="shared" si="0"/>
        <v>112.74968515793758</v>
      </c>
      <c r="R26" s="14">
        <f t="shared" si="1"/>
        <v>93.03761148359402</v>
      </c>
      <c r="S26" s="14">
        <f t="shared" si="2"/>
        <v>132.10360961542716</v>
      </c>
    </row>
    <row r="27" spans="2:19" x14ac:dyDescent="0.35">
      <c r="E27" s="19">
        <v>19</v>
      </c>
      <c r="F27" s="21">
        <v>0.88030890186424338</v>
      </c>
      <c r="G27" s="14">
        <f t="shared" si="3"/>
        <v>110.05823668970199</v>
      </c>
      <c r="H27" s="14">
        <f t="shared" si="8"/>
        <v>109.10051958538205</v>
      </c>
      <c r="I27" s="14">
        <f t="shared" si="4"/>
        <v>108.63691891276952</v>
      </c>
      <c r="K27" s="15">
        <v>19</v>
      </c>
      <c r="L27" s="14">
        <f t="shared" si="5"/>
        <v>112.66666666666667</v>
      </c>
      <c r="M27" s="14">
        <f t="shared" si="6"/>
        <v>94.657192453811746</v>
      </c>
      <c r="N27" s="14">
        <f t="shared" si="7"/>
        <v>130.6761408795216</v>
      </c>
      <c r="P27" s="15">
        <v>19</v>
      </c>
      <c r="Q27" s="14">
        <f t="shared" si="0"/>
        <v>113.50386085139409</v>
      </c>
      <c r="R27" s="14">
        <f t="shared" si="1"/>
        <v>93.123783220540773</v>
      </c>
      <c r="S27" s="14">
        <f t="shared" si="2"/>
        <v>133.50235188260734</v>
      </c>
    </row>
    <row r="28" spans="2:19" x14ac:dyDescent="0.35">
      <c r="B28" s="2" t="s">
        <v>19</v>
      </c>
      <c r="C28" s="10">
        <v>0.66</v>
      </c>
      <c r="D28" s="13"/>
      <c r="E28" s="19">
        <v>20</v>
      </c>
      <c r="F28" s="21">
        <v>-0.63415426432257105</v>
      </c>
      <c r="G28" s="14">
        <f t="shared" si="3"/>
        <v>107.98176561557075</v>
      </c>
      <c r="H28" s="14">
        <f t="shared" si="8"/>
        <v>106.8350788544647</v>
      </c>
      <c r="I28" s="14">
        <f t="shared" si="4"/>
        <v>106.30505540761227</v>
      </c>
      <c r="K28" s="15">
        <v>20</v>
      </c>
      <c r="L28" s="14">
        <f t="shared" si="5"/>
        <v>113.33333333333333</v>
      </c>
      <c r="M28" s="14">
        <f t="shared" si="6"/>
        <v>94.856002658508345</v>
      </c>
      <c r="N28" s="14">
        <f t="shared" si="7"/>
        <v>131.81066400815831</v>
      </c>
      <c r="P28" s="15">
        <v>20</v>
      </c>
      <c r="Q28" s="14">
        <f t="shared" si="0"/>
        <v>114.26308117957227</v>
      </c>
      <c r="R28" s="14">
        <f t="shared" si="1"/>
        <v>93.221670669186736</v>
      </c>
      <c r="S28" s="14">
        <f t="shared" si="2"/>
        <v>134.89906418251553</v>
      </c>
    </row>
    <row r="29" spans="2:19" x14ac:dyDescent="0.35">
      <c r="E29" s="19">
        <v>21</v>
      </c>
      <c r="F29" s="21">
        <v>0.90940177295319513</v>
      </c>
      <c r="G29" s="14">
        <f t="shared" si="3"/>
        <v>112.57570726187372</v>
      </c>
      <c r="H29" s="14">
        <f t="shared" si="8"/>
        <v>111.74302003482057</v>
      </c>
      <c r="I29" s="14">
        <f t="shared" si="4"/>
        <v>111.19867970692452</v>
      </c>
      <c r="K29" s="15">
        <v>21</v>
      </c>
      <c r="L29" s="14">
        <f t="shared" si="5"/>
        <v>114</v>
      </c>
      <c r="M29" s="14">
        <f t="shared" si="6"/>
        <v>95.066370228871335</v>
      </c>
      <c r="N29" s="14">
        <f t="shared" si="7"/>
        <v>132.93362977112866</v>
      </c>
      <c r="P29" s="15">
        <v>21</v>
      </c>
      <c r="Q29" s="14">
        <f t="shared" si="0"/>
        <v>115.02737988572274</v>
      </c>
      <c r="R29" s="14">
        <f t="shared" si="1"/>
        <v>93.330446930361717</v>
      </c>
      <c r="S29" s="14">
        <f t="shared" si="2"/>
        <v>136.2946360186267</v>
      </c>
    </row>
    <row r="30" spans="2:19" x14ac:dyDescent="0.35">
      <c r="E30" s="19">
        <v>22</v>
      </c>
      <c r="F30" s="21">
        <v>1.646396806063505</v>
      </c>
      <c r="G30" s="14">
        <f t="shared" si="3"/>
        <v>120.35454205428638</v>
      </c>
      <c r="H30" s="14">
        <f t="shared" si="8"/>
        <v>120.43532495538186</v>
      </c>
      <c r="I30" s="14">
        <f t="shared" si="4"/>
        <v>120.08179151159015</v>
      </c>
      <c r="K30" s="15">
        <v>22</v>
      </c>
      <c r="L30" s="14">
        <f t="shared" si="5"/>
        <v>114.66666666666667</v>
      </c>
      <c r="M30" s="14">
        <f t="shared" si="6"/>
        <v>95.287478764344471</v>
      </c>
      <c r="N30" s="14">
        <f t="shared" si="7"/>
        <v>134.04585456898886</v>
      </c>
      <c r="P30" s="15">
        <v>22</v>
      </c>
      <c r="Q30" s="14">
        <f t="shared" si="0"/>
        <v>115.79679093880269</v>
      </c>
      <c r="R30" s="14">
        <f t="shared" si="1"/>
        <v>93.449386944776066</v>
      </c>
      <c r="S30" s="14">
        <f t="shared" si="2"/>
        <v>137.68985545610158</v>
      </c>
    </row>
    <row r="31" spans="2:19" x14ac:dyDescent="0.35">
      <c r="E31" s="19">
        <v>23</v>
      </c>
      <c r="F31" s="21">
        <v>-1.0184683636040093</v>
      </c>
      <c r="G31" s="14">
        <f t="shared" si="3"/>
        <v>116.61727370776488</v>
      </c>
      <c r="H31" s="14">
        <f t="shared" si="8"/>
        <v>115.93433367779407</v>
      </c>
      <c r="I31" s="14">
        <f t="shared" si="4"/>
        <v>115.56887505615454</v>
      </c>
      <c r="K31" s="15">
        <v>23</v>
      </c>
      <c r="L31" s="14">
        <f t="shared" si="5"/>
        <v>115.33333333333333</v>
      </c>
      <c r="M31" s="14">
        <f t="shared" si="6"/>
        <v>95.518603680954712</v>
      </c>
      <c r="N31" s="14">
        <f t="shared" si="7"/>
        <v>135.14806298571196</v>
      </c>
      <c r="P31" s="15">
        <v>23</v>
      </c>
      <c r="Q31" s="14">
        <f t="shared" si="0"/>
        <v>116.5713485349856</v>
      </c>
      <c r="R31" s="14">
        <f t="shared" si="1"/>
        <v>93.577851180779774</v>
      </c>
      <c r="S31" s="14">
        <f t="shared" si="2"/>
        <v>139.08542543658686</v>
      </c>
    </row>
    <row r="32" spans="2:19" x14ac:dyDescent="0.35">
      <c r="E32" s="19">
        <v>24</v>
      </c>
      <c r="F32" s="21">
        <v>0.64344773597050453</v>
      </c>
      <c r="G32" s="14">
        <f t="shared" si="3"/>
        <v>120.06190613010786</v>
      </c>
      <c r="H32" s="14">
        <f t="shared" si="8"/>
        <v>119.92784532428665</v>
      </c>
      <c r="I32" s="14">
        <f t="shared" si="4"/>
        <v>119.50751390837314</v>
      </c>
      <c r="K32" s="15">
        <v>24</v>
      </c>
      <c r="L32" s="14">
        <f t="shared" si="5"/>
        <v>116</v>
      </c>
      <c r="M32" s="14">
        <f t="shared" si="6"/>
        <v>95.759098373832401</v>
      </c>
      <c r="N32" s="14">
        <f t="shared" si="7"/>
        <v>136.24090162616758</v>
      </c>
      <c r="P32" s="15">
        <v>24</v>
      </c>
      <c r="Q32" s="14">
        <f t="shared" si="0"/>
        <v>117.35108709918103</v>
      </c>
      <c r="R32" s="14">
        <f t="shared" si="1"/>
        <v>93.715272515694224</v>
      </c>
      <c r="S32" s="14">
        <f t="shared" si="2"/>
        <v>140.48197689945852</v>
      </c>
    </row>
    <row r="33" spans="5:19" x14ac:dyDescent="0.35">
      <c r="E33" s="19">
        <v>25</v>
      </c>
      <c r="F33" s="21">
        <v>0.73979252128235873</v>
      </c>
      <c r="G33" s="14">
        <f t="shared" si="3"/>
        <v>123.92288850410269</v>
      </c>
      <c r="H33" s="14">
        <f t="shared" si="8"/>
        <v>124.55823829376915</v>
      </c>
      <c r="I33" s="14">
        <f t="shared" si="4"/>
        <v>124.09598280140391</v>
      </c>
      <c r="K33" s="15">
        <v>25</v>
      </c>
      <c r="L33" s="14">
        <f t="shared" si="5"/>
        <v>116.66666666666667</v>
      </c>
      <c r="M33" s="14">
        <f t="shared" si="6"/>
        <v>96.008382950841309</v>
      </c>
      <c r="N33" s="14">
        <f t="shared" si="7"/>
        <v>137.32495038249203</v>
      </c>
      <c r="P33" s="15">
        <v>25</v>
      </c>
      <c r="Q33" s="14">
        <f t="shared" si="0"/>
        <v>118.13604128656461</v>
      </c>
      <c r="R33" s="14">
        <f t="shared" si="1"/>
        <v>93.861145580514616</v>
      </c>
      <c r="S33" s="14">
        <f t="shared" si="2"/>
        <v>141.88007943971118</v>
      </c>
    </row>
    <row r="34" spans="5:19" x14ac:dyDescent="0.35">
      <c r="E34" s="19">
        <v>26</v>
      </c>
      <c r="F34" s="21">
        <v>-0.84266962349117192</v>
      </c>
      <c r="G34" s="14">
        <f t="shared" si="3"/>
        <v>120.94532704477305</v>
      </c>
      <c r="H34" s="14">
        <f t="shared" si="8"/>
        <v>120.8494401959139</v>
      </c>
      <c r="I34" s="14">
        <f t="shared" si="4"/>
        <v>120.34299489595901</v>
      </c>
      <c r="K34" s="15">
        <v>26</v>
      </c>
      <c r="L34" s="14">
        <f t="shared" si="5"/>
        <v>117.33333333333333</v>
      </c>
      <c r="M34" s="14">
        <f t="shared" si="6"/>
        <v>96.265934976467406</v>
      </c>
      <c r="N34" s="14">
        <f t="shared" si="7"/>
        <v>138.40073169019925</v>
      </c>
      <c r="P34" s="15">
        <v>26</v>
      </c>
      <c r="Q34" s="14">
        <f t="shared" si="0"/>
        <v>118.92624598411831</v>
      </c>
      <c r="R34" s="14">
        <f t="shared" si="1"/>
        <v>94.015018026938719</v>
      </c>
      <c r="S34" s="14">
        <f t="shared" si="2"/>
        <v>143.28025004353745</v>
      </c>
    </row>
    <row r="35" spans="5:19" x14ac:dyDescent="0.35">
      <c r="E35" s="19">
        <v>27</v>
      </c>
      <c r="F35" s="21">
        <v>3.4353296170340983E-2</v>
      </c>
      <c r="G35" s="14">
        <f t="shared" si="3"/>
        <v>121.75778337433263</v>
      </c>
      <c r="H35" s="14">
        <f t="shared" si="8"/>
        <v>121.83128912202292</v>
      </c>
      <c r="I35" s="14">
        <f t="shared" si="4"/>
        <v>121.21147771029841</v>
      </c>
      <c r="K35" s="15">
        <v>27</v>
      </c>
      <c r="L35" s="14">
        <f t="shared" si="5"/>
        <v>118</v>
      </c>
      <c r="M35" s="14">
        <f t="shared" si="6"/>
        <v>96.531281804210622</v>
      </c>
      <c r="N35" s="14">
        <f t="shared" si="7"/>
        <v>139.46871819578939</v>
      </c>
      <c r="P35" s="15">
        <v>27</v>
      </c>
      <c r="Q35" s="14">
        <f t="shared" si="0"/>
        <v>119.72173631218101</v>
      </c>
      <c r="R35" s="14">
        <f t="shared" si="1"/>
        <v>94.176483310507209</v>
      </c>
      <c r="S35" s="14">
        <f t="shared" si="2"/>
        <v>144.68296030781201</v>
      </c>
    </row>
    <row r="36" spans="5:19" x14ac:dyDescent="0.35">
      <c r="E36" s="19">
        <v>28</v>
      </c>
      <c r="F36" s="21">
        <v>-0.99433848260392077</v>
      </c>
      <c r="G36" s="14">
        <f t="shared" si="3"/>
        <v>118.12479129720374</v>
      </c>
      <c r="H36" s="14">
        <f t="shared" si="8"/>
        <v>117.40516804075584</v>
      </c>
      <c r="I36" s="14">
        <f t="shared" si="4"/>
        <v>116.77781344398163</v>
      </c>
      <c r="K36" s="15">
        <v>28</v>
      </c>
      <c r="L36" s="14">
        <f t="shared" si="5"/>
        <v>118.66666666666667</v>
      </c>
      <c r="M36" s="14">
        <f t="shared" si="6"/>
        <v>96.803994176470979</v>
      </c>
      <c r="N36" s="14">
        <f t="shared" si="7"/>
        <v>140.52933915686236</v>
      </c>
      <c r="P36" s="15">
        <v>28</v>
      </c>
      <c r="Q36" s="14">
        <f t="shared" si="0"/>
        <v>120.52254762600936</v>
      </c>
      <c r="R36" s="14">
        <f t="shared" si="1"/>
        <v>94.345174681167379</v>
      </c>
      <c r="S36" s="14">
        <f t="shared" si="2"/>
        <v>146.08864245216935</v>
      </c>
    </row>
    <row r="37" spans="5:19" x14ac:dyDescent="0.35">
      <c r="E37" s="19">
        <v>29</v>
      </c>
      <c r="F37" s="21">
        <v>0.2694241729008785</v>
      </c>
      <c r="G37" s="14">
        <f t="shared" si="3"/>
        <v>119.9530965680913</v>
      </c>
      <c r="H37" s="14">
        <f t="shared" si="8"/>
        <v>119.55169291633938</v>
      </c>
      <c r="I37" s="14">
        <f t="shared" si="4"/>
        <v>118.82150412117427</v>
      </c>
      <c r="K37" s="15">
        <v>29</v>
      </c>
      <c r="L37" s="14">
        <f t="shared" si="5"/>
        <v>119.33333333333333</v>
      </c>
      <c r="M37" s="14">
        <f t="shared" si="6"/>
        <v>97.083680844880817</v>
      </c>
      <c r="N37" s="14">
        <f t="shared" si="7"/>
        <v>141.58298582178583</v>
      </c>
      <c r="P37" s="15">
        <v>29</v>
      </c>
      <c r="Q37" s="14">
        <f t="shared" si="0"/>
        <v>121.3287155173491</v>
      </c>
      <c r="R37" s="14">
        <f t="shared" si="1"/>
        <v>94.520760144068134</v>
      </c>
      <c r="S37" s="14">
        <f t="shared" si="2"/>
        <v>147.49769436086652</v>
      </c>
    </row>
    <row r="38" spans="5:19" x14ac:dyDescent="0.35">
      <c r="E38" s="19">
        <v>30</v>
      </c>
      <c r="F38" s="21">
        <v>1.8446908749310573</v>
      </c>
      <c r="G38" s="14">
        <f t="shared" si="3"/>
        <v>128.58885086806862</v>
      </c>
      <c r="H38" s="14">
        <f t="shared" si="8"/>
        <v>129.87588337805784</v>
      </c>
      <c r="I38" s="14">
        <f t="shared" si="4"/>
        <v>129.41783417955492</v>
      </c>
      <c r="K38" s="15">
        <v>30</v>
      </c>
      <c r="L38" s="14">
        <f t="shared" si="5"/>
        <v>120</v>
      </c>
      <c r="M38" s="14">
        <f t="shared" si="6"/>
        <v>97.369984019001606</v>
      </c>
      <c r="N38" s="14">
        <f t="shared" si="7"/>
        <v>142.63001598099839</v>
      </c>
      <c r="P38" s="15">
        <v>30</v>
      </c>
      <c r="Q38" s="14">
        <f t="shared" si="0"/>
        <v>122.14027581601698</v>
      </c>
      <c r="R38" s="14">
        <f t="shared" si="1"/>
        <v>94.70293820646144</v>
      </c>
      <c r="S38" s="14">
        <f t="shared" si="2"/>
        <v>148.91048383855667</v>
      </c>
    </row>
    <row r="39" spans="5:19" x14ac:dyDescent="0.35">
      <c r="E39" s="19">
        <v>31</v>
      </c>
      <c r="F39" s="21">
        <v>-0.29838690867953604</v>
      </c>
      <c r="G39" s="14">
        <f t="shared" si="3"/>
        <v>127.96338434842102</v>
      </c>
      <c r="H39" s="14">
        <f t="shared" si="8"/>
        <v>129.06355321043151</v>
      </c>
      <c r="I39" s="14">
        <f t="shared" si="4"/>
        <v>128.49086078012465</v>
      </c>
      <c r="K39" s="15">
        <v>31</v>
      </c>
      <c r="L39" s="14">
        <f t="shared" si="5"/>
        <v>120.66666666666667</v>
      </c>
      <c r="M39" s="14">
        <f t="shared" si="6"/>
        <v>97.66257549262582</v>
      </c>
      <c r="N39" s="14">
        <f t="shared" si="7"/>
        <v>143.67075784070752</v>
      </c>
      <c r="P39" s="15">
        <v>31</v>
      </c>
      <c r="Q39" s="14">
        <f t="shared" si="0"/>
        <v>122.95726459149323</v>
      </c>
      <c r="R39" s="14">
        <f t="shared" si="1"/>
        <v>94.891434266422067</v>
      </c>
      <c r="S39" s="14">
        <f t="shared" si="2"/>
        <v>150.32735222426084</v>
      </c>
    </row>
    <row r="40" spans="5:19" x14ac:dyDescent="0.35">
      <c r="E40" s="19">
        <v>32</v>
      </c>
      <c r="F40" s="21">
        <v>-0.78286908075528727</v>
      </c>
      <c r="G40" s="14">
        <f t="shared" si="3"/>
        <v>125.24424842812027</v>
      </c>
      <c r="H40" s="14">
        <f t="shared" si="8"/>
        <v>125.55413977507023</v>
      </c>
      <c r="I40" s="14">
        <f t="shared" si="4"/>
        <v>124.92738771921842</v>
      </c>
      <c r="K40" s="15">
        <v>32</v>
      </c>
      <c r="L40" s="14">
        <f t="shared" si="5"/>
        <v>121.33333333333333</v>
      </c>
      <c r="M40" s="14">
        <f t="shared" si="6"/>
        <v>97.961153328316144</v>
      </c>
      <c r="N40" s="14">
        <f t="shared" si="7"/>
        <v>144.70551333835053</v>
      </c>
      <c r="P40" s="15">
        <v>32</v>
      </c>
      <c r="Q40" s="14">
        <f t="shared" ref="Q40:Q71" si="9">$C$8 * EXP($C$17 * ($P40/12))</f>
        <v>123.77971815452457</v>
      </c>
      <c r="R40" s="14">
        <f t="shared" ref="R40:R71" si="10">$C$8 * EXP(($C$17 - 0.5*$C$18^2)*($P40/12) - (_xlfn.NORM.S.INV(0.5 + $C$28/2) * $C$18 * SQRT($P40/12)))</f>
        <v>95.085997529322441</v>
      </c>
      <c r="S40" s="14">
        <f t="shared" ref="S40:S71" si="11">$C$8 * EXP(($C$17 - 0.5*$C$18^2)*($P40/12) + (_xlfn.NORM.S.INV(0.5 + $C$28/2) * $C$18 * SQRT($P40/12)))</f>
        <v>151.74861747760212</v>
      </c>
    </row>
    <row r="41" spans="5:19" x14ac:dyDescent="0.35">
      <c r="E41" s="19">
        <v>33</v>
      </c>
      <c r="F41" s="21">
        <v>-0.45937692838302063</v>
      </c>
      <c r="G41" s="14">
        <f t="shared" ref="G41:G72" si="12">G40+$C$12*$C$24+$C$13*SQRT($C$24)*$F41</f>
        <v>123.92307028585589</v>
      </c>
      <c r="H41" s="14">
        <f t="shared" ref="H41:H72" si="13">H40+H40*$C$17*$C$24+H40*$C$18*SQRT($C$24)*$F41</f>
        <v>123.89534592365392</v>
      </c>
      <c r="I41" s="14">
        <f t="shared" ref="I41:I72" si="14">I40*EXP(($C$17-0.5*$C$18^2)*$C$24 + $C$18*SQRT($C$24)*$F41)</f>
        <v>123.17266344372936</v>
      </c>
      <c r="K41" s="15">
        <v>33</v>
      </c>
      <c r="L41" s="14">
        <f t="shared" ref="L41:L72" si="15">$C$8 + ($C$12 * ($K41/12))</f>
        <v>122</v>
      </c>
      <c r="M41" s="14">
        <f t="shared" si="6"/>
        <v>98.265439004896962</v>
      </c>
      <c r="N41" s="14">
        <f t="shared" si="7"/>
        <v>145.73456099510304</v>
      </c>
      <c r="P41" s="15">
        <v>33</v>
      </c>
      <c r="Q41" s="14">
        <f t="shared" si="9"/>
        <v>124.60767305873807</v>
      </c>
      <c r="R41" s="14">
        <f t="shared" si="10"/>
        <v>95.286398361154497</v>
      </c>
      <c r="S41" s="14">
        <f t="shared" si="11"/>
        <v>153.17457682820958</v>
      </c>
    </row>
    <row r="42" spans="5:19" x14ac:dyDescent="0.35">
      <c r="E42" s="19">
        <v>34</v>
      </c>
      <c r="F42" s="21">
        <v>-1.439833548903735</v>
      </c>
      <c r="G42" s="14">
        <f t="shared" si="12"/>
        <v>118.36488995162838</v>
      </c>
      <c r="H42" s="14">
        <f t="shared" si="13"/>
        <v>117.00901917150226</v>
      </c>
      <c r="I42" s="14">
        <f t="shared" si="14"/>
        <v>116.40454553285056</v>
      </c>
      <c r="K42" s="15">
        <v>34</v>
      </c>
      <c r="L42" s="14">
        <f t="shared" si="15"/>
        <v>122.66666666666667</v>
      </c>
      <c r="M42" s="14">
        <f t="shared" si="6"/>
        <v>98.575174951257935</v>
      </c>
      <c r="N42" s="14">
        <f t="shared" si="7"/>
        <v>146.75815838207541</v>
      </c>
      <c r="P42" s="15">
        <v>34</v>
      </c>
      <c r="Q42" s="14">
        <f t="shared" si="9"/>
        <v>125.44116610226578</v>
      </c>
      <c r="R42" s="14">
        <f t="shared" si="10"/>
        <v>95.492426005693915</v>
      </c>
      <c r="S42" s="14">
        <f t="shared" si="11"/>
        <v>154.6055090612974</v>
      </c>
    </row>
    <row r="43" spans="5:19" x14ac:dyDescent="0.35">
      <c r="E43" s="19">
        <v>35</v>
      </c>
      <c r="F43" s="21">
        <v>0.14660368563239445</v>
      </c>
      <c r="G43" s="14">
        <f t="shared" si="12"/>
        <v>119.66243163452755</v>
      </c>
      <c r="H43" s="14">
        <f t="shared" si="13"/>
        <v>118.52725996800399</v>
      </c>
      <c r="I43" s="14">
        <f t="shared" si="14"/>
        <v>117.81472369552347</v>
      </c>
      <c r="K43" s="15">
        <v>35</v>
      </c>
      <c r="L43" s="14">
        <f t="shared" si="15"/>
        <v>123.33333333333333</v>
      </c>
      <c r="M43" s="14">
        <f t="shared" si="6"/>
        <v>98.890122404387242</v>
      </c>
      <c r="N43" s="14">
        <f t="shared" si="7"/>
        <v>147.7765442622794</v>
      </c>
      <c r="P43" s="15">
        <v>35</v>
      </c>
      <c r="Q43" s="14">
        <f t="shared" si="9"/>
        <v>126.28023432938014</v>
      </c>
      <c r="R43" s="14">
        <f t="shared" si="10"/>
        <v>95.703886606461452</v>
      </c>
      <c r="S43" s="14">
        <f t="shared" si="11"/>
        <v>156.04167649846406</v>
      </c>
    </row>
    <row r="44" spans="5:19" x14ac:dyDescent="0.35">
      <c r="E44" s="19">
        <v>36</v>
      </c>
      <c r="F44" s="21">
        <v>0.13308286360693172</v>
      </c>
      <c r="G44" s="14">
        <f t="shared" si="12"/>
        <v>120.90154365173829</v>
      </c>
      <c r="H44" s="14">
        <f t="shared" si="13"/>
        <v>119.99594548993814</v>
      </c>
      <c r="I44" s="14">
        <f t="shared" si="14"/>
        <v>119.17233306192436</v>
      </c>
      <c r="K44" s="15">
        <v>36</v>
      </c>
      <c r="L44" s="14">
        <f t="shared" si="15"/>
        <v>124</v>
      </c>
      <c r="M44" s="14">
        <f t="shared" si="6"/>
        <v>99.210059541009571</v>
      </c>
      <c r="N44" s="14">
        <f t="shared" si="7"/>
        <v>148.78994045899043</v>
      </c>
      <c r="P44" s="15">
        <v>36</v>
      </c>
      <c r="Q44" s="14">
        <f t="shared" si="9"/>
        <v>127.12491503214048</v>
      </c>
      <c r="R44" s="14">
        <f t="shared" si="10"/>
        <v>95.920601485408667</v>
      </c>
      <c r="S44" s="14">
        <f t="shared" si="11"/>
        <v>157.48332672178478</v>
      </c>
    </row>
    <row r="45" spans="5:19" x14ac:dyDescent="0.35">
      <c r="E45" s="19">
        <v>37</v>
      </c>
      <c r="F45" s="21">
        <v>2.6720686414280501</v>
      </c>
      <c r="G45" s="14">
        <f t="shared" si="12"/>
        <v>133.11277629196843</v>
      </c>
      <c r="H45" s="14">
        <f t="shared" si="13"/>
        <v>134.64892955255823</v>
      </c>
      <c r="I45" s="14">
        <f t="shared" si="14"/>
        <v>134.5248847837309</v>
      </c>
      <c r="K45" s="15">
        <v>37</v>
      </c>
      <c r="L45" s="14">
        <f t="shared" si="15"/>
        <v>124.66666666666667</v>
      </c>
      <c r="M45" s="14">
        <f t="shared" si="6"/>
        <v>99.534779841288184</v>
      </c>
      <c r="N45" s="14">
        <f t="shared" si="7"/>
        <v>149.79855349204516</v>
      </c>
      <c r="P45" s="15">
        <v>37</v>
      </c>
      <c r="Q45" s="14">
        <f t="shared" si="9"/>
        <v>127.9752457520504</v>
      </c>
      <c r="R45" s="14">
        <f t="shared" si="10"/>
        <v>96.14240563894289</v>
      </c>
      <c r="S45" s="14">
        <f t="shared" si="11"/>
        <v>158.9306940805821</v>
      </c>
    </row>
    <row r="46" spans="5:19" x14ac:dyDescent="0.35">
      <c r="E46" s="19">
        <v>38</v>
      </c>
      <c r="F46" s="21">
        <v>6.0984750058881403</v>
      </c>
      <c r="G46" s="14">
        <f t="shared" si="12"/>
        <v>160.13108042615559</v>
      </c>
      <c r="H46" s="14">
        <f t="shared" si="13"/>
        <v>171.02878685249587</v>
      </c>
      <c r="I46" s="14">
        <f t="shared" si="14"/>
        <v>176.09057445528697</v>
      </c>
      <c r="K46" s="15">
        <v>38</v>
      </c>
      <c r="L46" s="14">
        <f t="shared" si="15"/>
        <v>125.33333333333333</v>
      </c>
      <c r="M46" s="14">
        <f t="shared" si="6"/>
        <v>99.864090650305357</v>
      </c>
      <c r="N46" s="14">
        <f t="shared" si="7"/>
        <v>150.80257601636129</v>
      </c>
      <c r="P46" s="15">
        <v>38</v>
      </c>
      <c r="Q46" s="14">
        <f t="shared" si="9"/>
        <v>128.83126428172633</v>
      </c>
      <c r="R46" s="14">
        <f t="shared" si="10"/>
        <v>96.369146418835697</v>
      </c>
      <c r="S46" s="14">
        <f t="shared" si="11"/>
        <v>160.38400101333113</v>
      </c>
    </row>
    <row r="47" spans="5:19" x14ac:dyDescent="0.35">
      <c r="E47" s="19">
        <v>39</v>
      </c>
      <c r="F47" s="21">
        <v>-0.65813866341036242</v>
      </c>
      <c r="G47" s="14">
        <f t="shared" si="12"/>
        <v>157.95096177661819</v>
      </c>
      <c r="H47" s="14">
        <f t="shared" si="13"/>
        <v>167.30015637424705</v>
      </c>
      <c r="I47" s="14">
        <f t="shared" si="14"/>
        <v>172.13233211408715</v>
      </c>
      <c r="K47" s="15">
        <v>39</v>
      </c>
      <c r="L47" s="14">
        <f t="shared" si="15"/>
        <v>126</v>
      </c>
      <c r="M47" s="14">
        <f t="shared" si="6"/>
        <v>100.19781190886488</v>
      </c>
      <c r="N47" s="14">
        <f t="shared" si="7"/>
        <v>151.80218809113512</v>
      </c>
      <c r="P47" s="15">
        <v>39</v>
      </c>
      <c r="Q47" s="14">
        <f t="shared" si="9"/>
        <v>129.69300866657719</v>
      </c>
      <c r="R47" s="14">
        <f t="shared" si="10"/>
        <v>96.600682371118765</v>
      </c>
      <c r="S47" s="14">
        <f t="shared" si="11"/>
        <v>161.84345921159445</v>
      </c>
    </row>
    <row r="48" spans="5:19" x14ac:dyDescent="0.35">
      <c r="E48" s="19">
        <v>40</v>
      </c>
      <c r="F48" s="21">
        <v>-1.359439438822011</v>
      </c>
      <c r="G48" s="14">
        <f t="shared" si="12"/>
        <v>152.74020121957193</v>
      </c>
      <c r="H48" s="14">
        <f t="shared" si="13"/>
        <v>158.5825458140211</v>
      </c>
      <c r="I48" s="14">
        <f t="shared" si="14"/>
        <v>163.24011225140521</v>
      </c>
      <c r="K48" s="15">
        <v>40</v>
      </c>
      <c r="L48" s="14">
        <f t="shared" si="15"/>
        <v>126.66666666666667</v>
      </c>
      <c r="M48" s="14">
        <f t="shared" si="6"/>
        <v>100.53577502987676</v>
      </c>
      <c r="N48" s="14">
        <f t="shared" si="7"/>
        <v>152.79755830345658</v>
      </c>
      <c r="P48" s="15">
        <v>40</v>
      </c>
      <c r="Q48" s="14">
        <f t="shared" si="9"/>
        <v>130.56051720649521</v>
      </c>
      <c r="R48" s="14">
        <f t="shared" si="10"/>
        <v>96.836882210564511</v>
      </c>
      <c r="S48" s="14">
        <f t="shared" si="11"/>
        <v>163.30927064839105</v>
      </c>
    </row>
    <row r="49" spans="5:19" x14ac:dyDescent="0.35">
      <c r="E49" s="19">
        <v>41</v>
      </c>
      <c r="F49" s="21">
        <v>0.33935709662880592</v>
      </c>
      <c r="G49" s="14">
        <f t="shared" si="12"/>
        <v>154.87071868926972</v>
      </c>
      <c r="H49" s="14">
        <f t="shared" si="13"/>
        <v>161.96117465648032</v>
      </c>
      <c r="I49" s="14">
        <f t="shared" si="14"/>
        <v>166.59964899883423</v>
      </c>
      <c r="K49" s="15">
        <v>41</v>
      </c>
      <c r="L49" s="14">
        <f t="shared" si="15"/>
        <v>127.33333333333333</v>
      </c>
      <c r="M49" s="14">
        <f t="shared" si="6"/>
        <v>100.87782190042019</v>
      </c>
      <c r="N49" s="14">
        <f t="shared" si="7"/>
        <v>153.78884476624646</v>
      </c>
      <c r="P49" s="15">
        <v>41</v>
      </c>
      <c r="Q49" s="14">
        <f t="shared" si="9"/>
        <v>131.43382845755832</v>
      </c>
      <c r="R49" s="14">
        <f t="shared" si="10"/>
        <v>97.077623911996824</v>
      </c>
      <c r="S49" s="14">
        <f t="shared" si="11"/>
        <v>164.78162848975256</v>
      </c>
    </row>
    <row r="50" spans="5:19" x14ac:dyDescent="0.35">
      <c r="E50" s="19">
        <v>42</v>
      </c>
      <c r="F50" s="21">
        <v>-0.78168248041956856</v>
      </c>
      <c r="G50" s="14">
        <f t="shared" si="12"/>
        <v>152.15671061258612</v>
      </c>
      <c r="H50" s="14">
        <f t="shared" si="13"/>
        <v>157.56553529521184</v>
      </c>
      <c r="I50" s="14">
        <f t="shared" si="14"/>
        <v>161.98760048936873</v>
      </c>
      <c r="K50" s="15">
        <v>42</v>
      </c>
      <c r="L50" s="14">
        <f t="shared" si="15"/>
        <v>128</v>
      </c>
      <c r="M50" s="14">
        <f t="shared" si="6"/>
        <v>101.22380399271884</v>
      </c>
      <c r="N50" s="14">
        <f t="shared" si="7"/>
        <v>154.77619600728116</v>
      </c>
      <c r="P50" s="15">
        <v>42</v>
      </c>
      <c r="Q50" s="14">
        <f t="shared" si="9"/>
        <v>132.3129812337437</v>
      </c>
      <c r="R50" s="14">
        <f t="shared" si="10"/>
        <v>97.322793902659399</v>
      </c>
      <c r="S50" s="14">
        <f t="shared" si="11"/>
        <v>166.26071790524054</v>
      </c>
    </row>
    <row r="51" spans="5:19" x14ac:dyDescent="0.35">
      <c r="E51" s="19">
        <v>43</v>
      </c>
      <c r="F51" s="21">
        <v>-1.0649848240721678</v>
      </c>
      <c r="G51" s="14">
        <f t="shared" si="12"/>
        <v>148.21842333178347</v>
      </c>
      <c r="H51" s="14">
        <f t="shared" si="13"/>
        <v>151.36015185975194</v>
      </c>
      <c r="I51" s="14">
        <f t="shared" si="14"/>
        <v>155.58670572454614</v>
      </c>
      <c r="K51" s="15">
        <v>43</v>
      </c>
      <c r="L51" s="14">
        <f t="shared" si="15"/>
        <v>128.66666666666666</v>
      </c>
      <c r="M51" s="14">
        <f t="shared" si="6"/>
        <v>101.57358156984387</v>
      </c>
      <c r="N51" s="14">
        <f t="shared" si="7"/>
        <v>155.75975176348945</v>
      </c>
      <c r="P51" s="15">
        <v>43</v>
      </c>
      <c r="Q51" s="14">
        <f t="shared" si="9"/>
        <v>133.19801460865273</v>
      </c>
      <c r="R51" s="14">
        <f t="shared" si="10"/>
        <v>97.572286342317483</v>
      </c>
      <c r="S51" s="14">
        <f t="shared" si="11"/>
        <v>167.74671679074785</v>
      </c>
    </row>
    <row r="52" spans="5:19" x14ac:dyDescent="0.35">
      <c r="E52" s="19">
        <v>44</v>
      </c>
      <c r="F52" s="21">
        <v>-1.3586449494949007</v>
      </c>
      <c r="G52" s="14">
        <f t="shared" si="12"/>
        <v>143.01109612706509</v>
      </c>
      <c r="H52" s="14">
        <f t="shared" si="13"/>
        <v>143.47833349485603</v>
      </c>
      <c r="I52" s="14">
        <f t="shared" si="14"/>
        <v>147.55428578032993</v>
      </c>
      <c r="K52" s="15">
        <v>44</v>
      </c>
      <c r="L52" s="14">
        <f t="shared" si="15"/>
        <v>129.33333333333334</v>
      </c>
      <c r="M52" s="14">
        <f t="shared" si="6"/>
        <v>101.92702297409268</v>
      </c>
      <c r="N52" s="14">
        <f t="shared" si="7"/>
        <v>156.73964369257402</v>
      </c>
      <c r="P52" s="15">
        <v>44</v>
      </c>
      <c r="Q52" s="14">
        <f t="shared" si="9"/>
        <v>134.08896791724777</v>
      </c>
      <c r="R52" s="14">
        <f t="shared" si="10"/>
        <v>97.826002479789935</v>
      </c>
      <c r="S52" s="14">
        <f t="shared" si="11"/>
        <v>169.23979641488933</v>
      </c>
    </row>
    <row r="53" spans="5:19" x14ac:dyDescent="0.35">
      <c r="E53" s="19">
        <v>45</v>
      </c>
      <c r="F53" s="21">
        <v>0.32521980320130489</v>
      </c>
      <c r="G53" s="14">
        <f t="shared" si="12"/>
        <v>145.08051987574854</v>
      </c>
      <c r="H53" s="14">
        <f t="shared" si="13"/>
        <v>146.44750820241384</v>
      </c>
      <c r="I53" s="14">
        <f t="shared" si="14"/>
        <v>150.49902936190537</v>
      </c>
      <c r="K53" s="15">
        <v>45</v>
      </c>
      <c r="L53" s="14">
        <f t="shared" si="15"/>
        <v>130</v>
      </c>
      <c r="M53" s="14">
        <f t="shared" si="6"/>
        <v>102.28400398776253</v>
      </c>
      <c r="N53" s="14">
        <f t="shared" si="7"/>
        <v>157.71599601223747</v>
      </c>
      <c r="P53" s="15">
        <v>45</v>
      </c>
      <c r="Q53" s="14">
        <f t="shared" si="9"/>
        <v>134.98588075760031</v>
      </c>
      <c r="R53" s="14">
        <f t="shared" si="10"/>
        <v>98.083850076284463</v>
      </c>
      <c r="S53" s="14">
        <f t="shared" si="11"/>
        <v>170.7401219986065</v>
      </c>
    </row>
    <row r="54" spans="5:19" x14ac:dyDescent="0.35">
      <c r="E54" s="19">
        <v>46</v>
      </c>
      <c r="F54" s="21">
        <v>-0.74639485594110833</v>
      </c>
      <c r="G54" s="14">
        <f t="shared" si="12"/>
        <v>142.51900578924779</v>
      </c>
      <c r="H54" s="14">
        <f t="shared" si="13"/>
        <v>142.69623465047971</v>
      </c>
      <c r="I54" s="14">
        <f t="shared" si="14"/>
        <v>146.55601991749199</v>
      </c>
      <c r="K54" s="15">
        <v>46</v>
      </c>
      <c r="L54" s="14">
        <f t="shared" si="15"/>
        <v>130.66666666666666</v>
      </c>
      <c r="M54" s="14">
        <f t="shared" si="6"/>
        <v>102.64440725751649</v>
      </c>
      <c r="N54" s="14">
        <f t="shared" si="7"/>
        <v>158.68892607581682</v>
      </c>
      <c r="P54" s="15">
        <v>46</v>
      </c>
      <c r="Q54" s="14">
        <f t="shared" si="9"/>
        <v>135.88879299265091</v>
      </c>
      <c r="R54" s="14">
        <f t="shared" si="10"/>
        <v>98.345742887305249</v>
      </c>
      <c r="S54" s="14">
        <f t="shared" si="11"/>
        <v>172.24785323621944</v>
      </c>
    </row>
    <row r="55" spans="5:19" x14ac:dyDescent="0.35">
      <c r="E55" s="19">
        <v>47</v>
      </c>
      <c r="F55" s="21">
        <v>0.38155165410569175</v>
      </c>
      <c r="G55" s="14">
        <f t="shared" si="12"/>
        <v>144.83186527059269</v>
      </c>
      <c r="H55" s="14">
        <f t="shared" si="13"/>
        <v>145.99659804311551</v>
      </c>
      <c r="I55" s="14">
        <f t="shared" si="14"/>
        <v>149.84517414817114</v>
      </c>
      <c r="K55" s="15">
        <v>47</v>
      </c>
      <c r="L55" s="14">
        <f t="shared" si="15"/>
        <v>131.33333333333334</v>
      </c>
      <c r="M55" s="14">
        <f t="shared" si="6"/>
        <v>103.00812177477572</v>
      </c>
      <c r="N55" s="14">
        <f t="shared" si="7"/>
        <v>159.65854489189095</v>
      </c>
      <c r="P55" s="15">
        <v>47</v>
      </c>
      <c r="Q55" s="14">
        <f t="shared" si="9"/>
        <v>136.79774475198084</v>
      </c>
      <c r="R55" s="14">
        <f t="shared" si="10"/>
        <v>98.611600196070199</v>
      </c>
      <c r="S55" s="14">
        <f t="shared" si="11"/>
        <v>173.76314476498729</v>
      </c>
    </row>
    <row r="56" spans="5:19" x14ac:dyDescent="0.35">
      <c r="E56" s="19">
        <v>48</v>
      </c>
      <c r="F56" s="21">
        <v>-0.57668442495881223</v>
      </c>
      <c r="G56" s="14">
        <f t="shared" si="12"/>
        <v>143.00374769855387</v>
      </c>
      <c r="H56" s="14">
        <f t="shared" si="13"/>
        <v>143.32760857971041</v>
      </c>
      <c r="I56" s="14">
        <f t="shared" si="14"/>
        <v>146.99339634898112</v>
      </c>
      <c r="K56" s="15">
        <v>48</v>
      </c>
      <c r="L56" s="14">
        <f t="shared" si="15"/>
        <v>132</v>
      </c>
      <c r="M56" s="14">
        <f t="shared" si="6"/>
        <v>103.37504240561415</v>
      </c>
      <c r="N56" s="14">
        <f t="shared" si="7"/>
        <v>160.62495759438585</v>
      </c>
      <c r="P56" s="15">
        <v>48</v>
      </c>
      <c r="Q56" s="14">
        <f t="shared" si="9"/>
        <v>137.71277643359571</v>
      </c>
      <c r="R56" s="14">
        <f t="shared" si="10"/>
        <v>98.881346392356633</v>
      </c>
      <c r="S56" s="14">
        <f t="shared" si="11"/>
        <v>175.28614658925932</v>
      </c>
    </row>
    <row r="57" spans="5:19" x14ac:dyDescent="0.35">
      <c r="E57" s="19">
        <v>49</v>
      </c>
      <c r="F57" s="21">
        <v>0.75311802886525026</v>
      </c>
      <c r="G57" s="14">
        <f t="shared" si="12"/>
        <v>146.92231569505969</v>
      </c>
      <c r="H57" s="14">
        <f t="shared" si="13"/>
        <v>148.94399837967211</v>
      </c>
      <c r="I57" s="14">
        <f t="shared" si="14"/>
        <v>152.72510299821127</v>
      </c>
      <c r="K57" s="15">
        <v>49</v>
      </c>
      <c r="L57" s="14">
        <f t="shared" si="15"/>
        <v>132.66666666666666</v>
      </c>
      <c r="M57" s="14">
        <f t="shared" si="6"/>
        <v>103.74506946451115</v>
      </c>
      <c r="N57" s="14">
        <f t="shared" si="7"/>
        <v>161.58826386882217</v>
      </c>
      <c r="P57" s="15">
        <v>49</v>
      </c>
      <c r="Q57" s="14">
        <f t="shared" si="9"/>
        <v>138.63392870572088</v>
      </c>
      <c r="R57" s="14">
        <f t="shared" si="10"/>
        <v>99.15491059152167</v>
      </c>
      <c r="S57" s="14">
        <f t="shared" si="11"/>
        <v>176.81700446447033</v>
      </c>
    </row>
    <row r="58" spans="5:19" x14ac:dyDescent="0.35">
      <c r="E58" s="19">
        <v>50</v>
      </c>
      <c r="F58" s="21">
        <v>-0.52794154487543998</v>
      </c>
      <c r="G58" s="14">
        <f t="shared" si="12"/>
        <v>145.3048384363538</v>
      </c>
      <c r="H58" s="14">
        <f t="shared" si="13"/>
        <v>146.53486307767366</v>
      </c>
      <c r="I58" s="14">
        <f t="shared" si="14"/>
        <v>150.13442663741228</v>
      </c>
      <c r="K58" s="15">
        <v>50</v>
      </c>
      <c r="L58" s="14">
        <f t="shared" si="15"/>
        <v>133.33333333333334</v>
      </c>
      <c r="M58" s="14">
        <f t="shared" si="6"/>
        <v>104.11810832706186</v>
      </c>
      <c r="N58" s="14">
        <f t="shared" si="7"/>
        <v>162.54855833960482</v>
      </c>
      <c r="P58" s="15">
        <v>50</v>
      </c>
      <c r="Q58" s="14">
        <f t="shared" si="9"/>
        <v>139.56124250860896</v>
      </c>
      <c r="R58" s="14">
        <f t="shared" si="10"/>
        <v>99.432226289144239</v>
      </c>
      <c r="S58" s="14">
        <f t="shared" si="11"/>
        <v>178.35586024553351</v>
      </c>
    </row>
    <row r="59" spans="5:19" x14ac:dyDescent="0.35">
      <c r="E59" s="19">
        <v>51</v>
      </c>
      <c r="F59" s="21">
        <v>-1.5468910129538835</v>
      </c>
      <c r="G59" s="14">
        <f t="shared" si="12"/>
        <v>139.28401375830455</v>
      </c>
      <c r="H59" s="14">
        <f t="shared" si="13"/>
        <v>137.71225587954743</v>
      </c>
      <c r="I59" s="14">
        <f t="shared" si="14"/>
        <v>141.22990205564</v>
      </c>
      <c r="K59" s="15">
        <v>51</v>
      </c>
      <c r="L59" s="14">
        <f t="shared" si="15"/>
        <v>134</v>
      </c>
      <c r="M59" s="14">
        <f t="shared" si="6"/>
        <v>104.49406907738019</v>
      </c>
      <c r="N59" s="14">
        <f t="shared" si="7"/>
        <v>163.50593092261983</v>
      </c>
      <c r="P59" s="15">
        <v>51</v>
      </c>
      <c r="Q59" s="14">
        <f t="shared" si="9"/>
        <v>140.49475905635938</v>
      </c>
      <c r="R59" s="14">
        <f t="shared" si="10"/>
        <v>99.71323104733105</v>
      </c>
      <c r="S59" s="14">
        <f t="shared" si="11"/>
        <v>179.90285220358834</v>
      </c>
    </row>
    <row r="60" spans="5:19" x14ac:dyDescent="0.35">
      <c r="E60" s="19">
        <v>52</v>
      </c>
      <c r="F60" s="21">
        <v>-0.41121387809066978</v>
      </c>
      <c r="G60" s="14">
        <f t="shared" si="12"/>
        <v>138.17097021923345</v>
      </c>
      <c r="H60" s="14">
        <f t="shared" si="13"/>
        <v>136.17945851297108</v>
      </c>
      <c r="I60" s="14">
        <f t="shared" si="14"/>
        <v>139.53631475112371</v>
      </c>
      <c r="K60" s="15">
        <v>52</v>
      </c>
      <c r="L60" s="14">
        <f t="shared" si="15"/>
        <v>134.66666666666666</v>
      </c>
      <c r="M60" s="14">
        <f t="shared" si="6"/>
        <v>104.87286618647022</v>
      </c>
      <c r="N60" s="14">
        <f t="shared" si="7"/>
        <v>164.4604671468631</v>
      </c>
      <c r="P60" s="15">
        <v>52</v>
      </c>
      <c r="Q60" s="14">
        <f t="shared" si="9"/>
        <v>141.43451983875016</v>
      </c>
      <c r="R60" s="14">
        <f t="shared" si="10"/>
        <v>99.99786620923588</v>
      </c>
      <c r="S60" s="14">
        <f t="shared" si="11"/>
        <v>181.45811531455482</v>
      </c>
    </row>
    <row r="61" spans="5:19" x14ac:dyDescent="0.35">
      <c r="E61" s="19">
        <v>53</v>
      </c>
      <c r="F61" s="21">
        <v>-1.4333319711197219</v>
      </c>
      <c r="G61" s="14">
        <f t="shared" si="12"/>
        <v>132.64088618090065</v>
      </c>
      <c r="H61" s="14">
        <f t="shared" si="13"/>
        <v>128.64862001425726</v>
      </c>
      <c r="I61" s="14">
        <f t="shared" si="14"/>
        <v>131.90609894293877</v>
      </c>
      <c r="K61" s="15">
        <v>53</v>
      </c>
      <c r="L61" s="14">
        <f t="shared" si="15"/>
        <v>135.33333333333334</v>
      </c>
      <c r="M61" s="14">
        <f t="shared" si="6"/>
        <v>105.25441821830476</v>
      </c>
      <c r="N61" s="14">
        <f t="shared" si="7"/>
        <v>165.41224844836194</v>
      </c>
      <c r="P61" s="15">
        <v>53</v>
      </c>
      <c r="Q61" s="14">
        <f t="shared" si="9"/>
        <v>142.3805666230819</v>
      </c>
      <c r="R61" s="14">
        <f t="shared" si="10"/>
        <v>100.28607663877607</v>
      </c>
      <c r="S61" s="14">
        <f t="shared" si="11"/>
        <v>183.02178152250988</v>
      </c>
    </row>
    <row r="62" spans="5:19" x14ac:dyDescent="0.35">
      <c r="E62" s="19">
        <v>54</v>
      </c>
      <c r="F62" s="21">
        <v>-1.0951317472571718</v>
      </c>
      <c r="G62" s="14">
        <f t="shared" si="12"/>
        <v>128.57232023509397</v>
      </c>
      <c r="H62" s="14">
        <f t="shared" si="13"/>
        <v>123.41446607060698</v>
      </c>
      <c r="I62" s="14">
        <f t="shared" si="14"/>
        <v>126.52891869668376</v>
      </c>
      <c r="K62" s="15">
        <v>54</v>
      </c>
      <c r="L62" s="14">
        <f t="shared" si="15"/>
        <v>136</v>
      </c>
      <c r="M62" s="14">
        <f t="shared" si="6"/>
        <v>105.63864756074861</v>
      </c>
      <c r="N62" s="14">
        <f t="shared" si="7"/>
        <v>166.36135243925139</v>
      </c>
      <c r="P62" s="15">
        <v>54</v>
      </c>
      <c r="Q62" s="14">
        <f t="shared" si="9"/>
        <v>143.33294145603401</v>
      </c>
      <c r="R62" s="14">
        <f t="shared" si="10"/>
        <v>100.57781048290195</v>
      </c>
      <c r="S62" s="14">
        <f t="shared" si="11"/>
        <v>184.59397998053018</v>
      </c>
    </row>
    <row r="63" spans="5:19" x14ac:dyDescent="0.35">
      <c r="E63" s="19">
        <v>55</v>
      </c>
      <c r="F63" s="21">
        <v>0.83837547834894055</v>
      </c>
      <c r="G63" s="14">
        <f t="shared" si="12"/>
        <v>132.8593247261708</v>
      </c>
      <c r="H63" s="14">
        <f t="shared" si="13"/>
        <v>128.7052497736924</v>
      </c>
      <c r="I63" s="14">
        <f t="shared" si="14"/>
        <v>131.94790469028322</v>
      </c>
      <c r="K63" s="15">
        <v>55</v>
      </c>
      <c r="L63" s="14">
        <f t="shared" si="15"/>
        <v>136.66666666666666</v>
      </c>
      <c r="M63" s="14">
        <f t="shared" si="6"/>
        <v>106.02548017880726</v>
      </c>
      <c r="N63" s="14">
        <f t="shared" si="7"/>
        <v>167.30785315452607</v>
      </c>
      <c r="P63" s="15">
        <v>55</v>
      </c>
      <c r="Q63" s="14">
        <f t="shared" si="9"/>
        <v>144.29168666553369</v>
      </c>
      <c r="R63" s="14">
        <f t="shared" si="10"/>
        <v>100.87301895409566</v>
      </c>
      <c r="S63" s="14">
        <f t="shared" si="11"/>
        <v>186.1748372713256</v>
      </c>
    </row>
    <row r="64" spans="5:19" x14ac:dyDescent="0.35">
      <c r="E64" s="19">
        <v>56</v>
      </c>
      <c r="F64" s="21">
        <v>0.73223008914746546</v>
      </c>
      <c r="G64" s="14">
        <f t="shared" si="12"/>
        <v>136.68762636665687</v>
      </c>
      <c r="H64" s="14">
        <f t="shared" si="13"/>
        <v>133.63247496217039</v>
      </c>
      <c r="I64" s="14">
        <f t="shared" si="14"/>
        <v>136.96925021566165</v>
      </c>
      <c r="K64" s="15">
        <v>56</v>
      </c>
      <c r="L64" s="14">
        <f t="shared" si="15"/>
        <v>137.33333333333334</v>
      </c>
      <c r="M64" s="14">
        <f t="shared" si="6"/>
        <v>106.41484538797742</v>
      </c>
      <c r="N64" s="14">
        <f t="shared" si="7"/>
        <v>168.25182127868925</v>
      </c>
      <c r="P64" s="15">
        <v>56</v>
      </c>
      <c r="Q64" s="14">
        <f t="shared" si="9"/>
        <v>145.25684486263691</v>
      </c>
      <c r="R64" s="14">
        <f t="shared" si="10"/>
        <v>101.17165613105234</v>
      </c>
      <c r="S64" s="14">
        <f t="shared" si="11"/>
        <v>187.76447760970993</v>
      </c>
    </row>
    <row r="65" spans="5:19" x14ac:dyDescent="0.35">
      <c r="E65" s="19">
        <v>57</v>
      </c>
      <c r="F65" s="21">
        <v>1.1816520067074165</v>
      </c>
      <c r="G65" s="14">
        <f t="shared" si="12"/>
        <v>142.45808598737716</v>
      </c>
      <c r="H65" s="14">
        <f t="shared" si="13"/>
        <v>141.34368297003161</v>
      </c>
      <c r="I65" s="14">
        <f t="shared" si="14"/>
        <v>144.97006833873769</v>
      </c>
      <c r="K65" s="15">
        <v>57</v>
      </c>
      <c r="L65" s="14">
        <f t="shared" si="15"/>
        <v>138</v>
      </c>
      <c r="M65" s="14">
        <f t="shared" si="6"/>
        <v>106.80667564573373</v>
      </c>
      <c r="N65" s="14">
        <f t="shared" si="7"/>
        <v>169.19332435426625</v>
      </c>
      <c r="P65" s="15">
        <v>57</v>
      </c>
      <c r="Q65" s="14">
        <f t="shared" si="9"/>
        <v>146.22845894342245</v>
      </c>
      <c r="R65" s="14">
        <f t="shared" si="10"/>
        <v>101.47367877573581</v>
      </c>
      <c r="S65" s="14">
        <f t="shared" si="11"/>
        <v>189.36302302871707</v>
      </c>
    </row>
    <row r="66" spans="5:19" x14ac:dyDescent="0.35">
      <c r="E66" s="19">
        <v>58</v>
      </c>
      <c r="F66" s="21">
        <v>1.4468431100327594</v>
      </c>
      <c r="G66" s="14">
        <f t="shared" si="12"/>
        <v>149.37455784623387</v>
      </c>
      <c r="H66" s="14">
        <f t="shared" si="13"/>
        <v>151.1196790269255</v>
      </c>
      <c r="I66" s="14">
        <f t="shared" si="14"/>
        <v>155.2067756679445</v>
      </c>
      <c r="K66" s="15">
        <v>58</v>
      </c>
      <c r="L66" s="14">
        <f t="shared" si="15"/>
        <v>138.66666666666666</v>
      </c>
      <c r="M66" s="14">
        <f t="shared" si="6"/>
        <v>107.20090635940883</v>
      </c>
      <c r="N66" s="14">
        <f t="shared" si="7"/>
        <v>170.13242697392448</v>
      </c>
      <c r="P66" s="15">
        <v>58</v>
      </c>
      <c r="Q66" s="14">
        <f t="shared" si="9"/>
        <v>147.20657209089825</v>
      </c>
      <c r="R66" s="14">
        <f t="shared" si="10"/>
        <v>101.77904616520905</v>
      </c>
      <c r="S66" s="14">
        <f t="shared" si="11"/>
        <v>190.97059355096258</v>
      </c>
    </row>
    <row r="67" spans="5:19" x14ac:dyDescent="0.35">
      <c r="E67" s="19">
        <v>59</v>
      </c>
      <c r="F67" s="21">
        <v>-0.20349460185200033</v>
      </c>
      <c r="G67" s="14">
        <f t="shared" si="12"/>
        <v>149.15916445334548</v>
      </c>
      <c r="H67" s="14">
        <f t="shared" si="13"/>
        <v>150.79417722294735</v>
      </c>
      <c r="I67" s="14">
        <f t="shared" si="14"/>
        <v>154.72828529473071</v>
      </c>
      <c r="K67" s="15">
        <v>59</v>
      </c>
      <c r="L67" s="14">
        <f t="shared" si="15"/>
        <v>139.33333333333334</v>
      </c>
      <c r="M67" s="14">
        <f t="shared" si="6"/>
        <v>107.59747570891828</v>
      </c>
      <c r="N67" s="14">
        <f t="shared" si="7"/>
        <v>171.06919095774839</v>
      </c>
      <c r="P67" s="15">
        <v>59</v>
      </c>
      <c r="Q67" s="14">
        <f t="shared" si="9"/>
        <v>148.19122777692078</v>
      </c>
      <c r="R67" s="14">
        <f t="shared" si="10"/>
        <v>102.08771993682006</v>
      </c>
      <c r="S67" s="14">
        <f t="shared" si="11"/>
        <v>192.58730734667017</v>
      </c>
    </row>
    <row r="68" spans="5:19" x14ac:dyDescent="0.35">
      <c r="E68" s="19">
        <v>60</v>
      </c>
      <c r="F68" s="21">
        <v>0.48145644116059277</v>
      </c>
      <c r="G68" s="14">
        <f t="shared" si="12"/>
        <v>151.9037582846654</v>
      </c>
      <c r="H68" s="14">
        <f t="shared" si="13"/>
        <v>154.932864908998</v>
      </c>
      <c r="I68" s="14">
        <f t="shared" si="14"/>
        <v>158.88533345881694</v>
      </c>
      <c r="K68" s="15">
        <v>60</v>
      </c>
      <c r="L68" s="14">
        <f t="shared" si="15"/>
        <v>140</v>
      </c>
      <c r="M68" s="14">
        <f t="shared" si="6"/>
        <v>107.99632448295219</v>
      </c>
      <c r="N68" s="14">
        <f t="shared" si="7"/>
        <v>172.00367551704781</v>
      </c>
      <c r="P68" s="15">
        <v>60</v>
      </c>
      <c r="Q68" s="14">
        <f t="shared" si="9"/>
        <v>149.18246976412703</v>
      </c>
      <c r="R68" s="14">
        <f t="shared" si="10"/>
        <v>102.39966394548132</v>
      </c>
      <c r="S68" s="14">
        <f t="shared" si="11"/>
        <v>194.21328087962445</v>
      </c>
    </row>
    <row r="69" spans="5:19" x14ac:dyDescent="0.35">
      <c r="E69" s="19">
        <v>61</v>
      </c>
      <c r="F69" s="21">
        <v>0.19678532677322233</v>
      </c>
      <c r="G69" s="14">
        <f t="shared" si="12"/>
        <v>153.41815782650488</v>
      </c>
      <c r="H69" s="14">
        <f t="shared" si="13"/>
        <v>157.27916750533868</v>
      </c>
      <c r="I69" s="14">
        <f t="shared" si="14"/>
        <v>161.15925124109762</v>
      </c>
      <c r="K69" s="15">
        <v>61</v>
      </c>
      <c r="L69" s="14">
        <f t="shared" si="15"/>
        <v>140.66666666666666</v>
      </c>
      <c r="M69" s="14">
        <f t="shared" si="6"/>
        <v>108.39739592740411</v>
      </c>
      <c r="N69" s="14">
        <f t="shared" si="7"/>
        <v>172.93593740592922</v>
      </c>
      <c r="P69" s="15">
        <v>61</v>
      </c>
      <c r="Q69" s="14">
        <f t="shared" si="9"/>
        <v>150.18034210787962</v>
      </c>
      <c r="R69" s="14">
        <f t="shared" si="10"/>
        <v>102.71484413191952</v>
      </c>
      <c r="S69" s="14">
        <f t="shared" si="11"/>
        <v>195.84862904217454</v>
      </c>
    </row>
    <row r="70" spans="5:19" x14ac:dyDescent="0.35">
      <c r="E70" s="19">
        <v>62</v>
      </c>
      <c r="F70" s="21">
        <v>0.4476250164476358</v>
      </c>
      <c r="G70" s="14">
        <f t="shared" si="12"/>
        <v>156.01655057389524</v>
      </c>
      <c r="H70" s="14">
        <f t="shared" si="13"/>
        <v>161.36589798695337</v>
      </c>
      <c r="I70" s="14">
        <f t="shared" si="14"/>
        <v>165.24730859438279</v>
      </c>
      <c r="K70" s="15">
        <v>62</v>
      </c>
      <c r="L70" s="14">
        <f t="shared" si="15"/>
        <v>141.33333333333334</v>
      </c>
      <c r="M70" s="14">
        <f t="shared" si="6"/>
        <v>108.80063560493757</v>
      </c>
      <c r="N70" s="14">
        <f t="shared" si="7"/>
        <v>173.86603106172913</v>
      </c>
      <c r="P70" s="15">
        <v>62</v>
      </c>
      <c r="Q70" s="14">
        <f t="shared" si="9"/>
        <v>151.18488915822476</v>
      </c>
      <c r="R70" s="14">
        <f t="shared" si="10"/>
        <v>103.03322840089216</v>
      </c>
      <c r="S70" s="14">
        <f t="shared" si="11"/>
        <v>197.49346528029082</v>
      </c>
    </row>
    <row r="71" spans="5:19" x14ac:dyDescent="0.35">
      <c r="E71" s="19">
        <v>63</v>
      </c>
      <c r="F71" s="21">
        <v>0.59405365076855221</v>
      </c>
      <c r="G71" s="14">
        <f t="shared" si="12"/>
        <v>159.24772852727912</v>
      </c>
      <c r="H71" s="14">
        <f t="shared" si="13"/>
        <v>166.57991730698774</v>
      </c>
      <c r="I71" s="14">
        <f t="shared" si="14"/>
        <v>170.51465076303307</v>
      </c>
      <c r="K71" s="15">
        <v>63</v>
      </c>
      <c r="L71" s="14">
        <f t="shared" si="15"/>
        <v>142</v>
      </c>
      <c r="M71" s="14">
        <f t="shared" si="6"/>
        <v>109.20599126470646</v>
      </c>
      <c r="N71" s="14">
        <f t="shared" si="7"/>
        <v>174.79400873529354</v>
      </c>
      <c r="P71" s="15">
        <v>63</v>
      </c>
      <c r="Q71" s="14">
        <f t="shared" si="9"/>
        <v>152.19615556186338</v>
      </c>
      <c r="R71" s="14">
        <f t="shared" si="10"/>
        <v>103.35478650847433</v>
      </c>
      <c r="S71" s="14">
        <f t="shared" si="11"/>
        <v>199.14790170957244</v>
      </c>
    </row>
    <row r="72" spans="5:19" x14ac:dyDescent="0.35">
      <c r="E72" s="19">
        <v>64</v>
      </c>
      <c r="F72" s="21">
        <v>0.68025523295692703</v>
      </c>
      <c r="G72" s="14">
        <f t="shared" si="12"/>
        <v>162.8514230051461</v>
      </c>
      <c r="H72" s="14">
        <f t="shared" si="13"/>
        <v>172.58294858821503</v>
      </c>
      <c r="I72" s="14">
        <f t="shared" si="14"/>
        <v>176.60655690350947</v>
      </c>
      <c r="K72" s="15">
        <v>64</v>
      </c>
      <c r="L72" s="14">
        <f t="shared" si="15"/>
        <v>142.66666666666666</v>
      </c>
      <c r="M72" s="14">
        <f t="shared" si="6"/>
        <v>109.61341272134608</v>
      </c>
      <c r="N72" s="14">
        <f t="shared" si="7"/>
        <v>175.71992061198722</v>
      </c>
      <c r="P72" s="15">
        <v>64</v>
      </c>
      <c r="Q72" s="14">
        <f t="shared" ref="Q72:Q103" si="16">$C$8 * EXP($C$17 * ($P72/12))</f>
        <v>153.21418626413541</v>
      </c>
      <c r="R72" s="14">
        <f t="shared" ref="R72:R103" si="17">$C$8 * EXP(($C$17 - 0.5*$C$18^2)*($P72/12) - (_xlfn.NORM.S.INV(0.5 + $C$28/2) * $C$18 * SQRT($P72/12)))</f>
        <v>103.67948995761245</v>
      </c>
      <c r="S72" s="14">
        <f t="shared" ref="S72:S103" si="18">$C$8 * EXP(($C$17 - 0.5*$C$18^2)*($P72/12) + (_xlfn.NORM.S.INV(0.5 + $C$28/2) * $C$18 * SQRT($P72/12)))</f>
        <v>200.81204922300918</v>
      </c>
    </row>
    <row r="73" spans="5:19" x14ac:dyDescent="0.35">
      <c r="E73" s="19">
        <v>65</v>
      </c>
      <c r="F73" s="21">
        <v>-0.53697348433667857</v>
      </c>
      <c r="G73" s="14">
        <f t="shared" ref="G73:G104" si="19">G72+$C$12*$C$24+$C$13*SQRT($C$24)*$F73</f>
        <v>161.19491459861175</v>
      </c>
      <c r="H73" s="14">
        <f t="shared" ref="H73:H104" si="20">H72+H72*$C$17*$C$24+H72*$C$18*SQRT($C$24)*$F73</f>
        <v>169.72409753660639</v>
      </c>
      <c r="I73" s="14">
        <f t="shared" ref="I73:I104" si="21">I72*EXP(($C$17-0.5*$C$18^2)*$C$24 + $C$18*SQRT($C$24)*$F73)</f>
        <v>173.54303031406002</v>
      </c>
      <c r="K73" s="15">
        <v>65</v>
      </c>
      <c r="L73" s="14">
        <f t="shared" ref="L73:L104" si="22">$C$8 + ($C$12 * ($K73/12))</f>
        <v>143.33333333333334</v>
      </c>
      <c r="M73" s="14">
        <f t="shared" ref="M73:M128" si="23">$C$8 + ($C$12*($K73/12)) - (_xlfn.NORM.S.INV(0.5 + $C$28/2) * $C$13 * SQRT($K73/12))</f>
        <v>110.02285174244079</v>
      </c>
      <c r="N73" s="14">
        <f t="shared" ref="N73:N128" si="24">$C$8 + ($C$12*($K73/12)) + (_xlfn.NORM.S.INV(0.5 + $C$28/2) * $C$13 * SQRT($K73/12))</f>
        <v>176.64381492422589</v>
      </c>
      <c r="P73" s="15">
        <v>65</v>
      </c>
      <c r="Q73" s="14">
        <f t="shared" si="16"/>
        <v>154.23902651101747</v>
      </c>
      <c r="R73" s="14">
        <f t="shared" si="17"/>
        <v>104.0073119012231</v>
      </c>
      <c r="S73" s="14">
        <f t="shared" si="18"/>
        <v>202.48601759121806</v>
      </c>
    </row>
    <row r="74" spans="5:19" x14ac:dyDescent="0.35">
      <c r="E74" s="19">
        <v>66</v>
      </c>
      <c r="F74" s="21">
        <v>0.45843114248997685</v>
      </c>
      <c r="G74" s="14">
        <f t="shared" si="19"/>
        <v>163.84000556677981</v>
      </c>
      <c r="H74" s="14">
        <f t="shared" si="20"/>
        <v>174.21345431135194</v>
      </c>
      <c r="I74" s="14">
        <f t="shared" si="21"/>
        <v>178.02833831830569</v>
      </c>
      <c r="K74" s="15">
        <v>66</v>
      </c>
      <c r="L74" s="14">
        <f t="shared" si="22"/>
        <v>144</v>
      </c>
      <c r="M74" s="14">
        <f t="shared" si="23"/>
        <v>110.43426194375382</v>
      </c>
      <c r="N74" s="14">
        <f t="shared" si="24"/>
        <v>177.56573805624618</v>
      </c>
      <c r="P74" s="15">
        <v>66</v>
      </c>
      <c r="Q74" s="14">
        <f t="shared" si="16"/>
        <v>155.2707218511336</v>
      </c>
      <c r="R74" s="14">
        <f t="shared" si="17"/>
        <v>104.33822705218965</v>
      </c>
      <c r="S74" s="14">
        <f t="shared" si="18"/>
        <v>204.16991555580469</v>
      </c>
    </row>
    <row r="75" spans="5:19" x14ac:dyDescent="0.35">
      <c r="E75" s="19">
        <v>67</v>
      </c>
      <c r="F75" s="21">
        <v>-0.34203741388563391</v>
      </c>
      <c r="G75" s="14">
        <f t="shared" si="19"/>
        <v>163.02590521839605</v>
      </c>
      <c r="H75" s="14">
        <f t="shared" si="20"/>
        <v>172.79518197287186</v>
      </c>
      <c r="I75" s="14">
        <f t="shared" si="21"/>
        <v>176.42008333049554</v>
      </c>
      <c r="K75" s="15">
        <v>67</v>
      </c>
      <c r="L75" s="14">
        <f t="shared" si="22"/>
        <v>144.66666666666666</v>
      </c>
      <c r="M75" s="14">
        <f t="shared" si="23"/>
        <v>110.84759869157494</v>
      </c>
      <c r="N75" s="14">
        <f t="shared" si="24"/>
        <v>178.48573464175837</v>
      </c>
      <c r="P75" s="15">
        <v>67</v>
      </c>
      <c r="Q75" s="14">
        <f t="shared" si="16"/>
        <v>156.30931813777991</v>
      </c>
      <c r="R75" s="14">
        <f t="shared" si="17"/>
        <v>104.67221159967227</v>
      </c>
      <c r="S75" s="14">
        <f t="shared" si="18"/>
        <v>205.86385091643101</v>
      </c>
    </row>
    <row r="76" spans="5:19" x14ac:dyDescent="0.35">
      <c r="E76" s="19">
        <v>68</v>
      </c>
      <c r="F76" s="21">
        <v>-1.1528920247745567</v>
      </c>
      <c r="G76" s="14">
        <f t="shared" si="19"/>
        <v>158.70773065418911</v>
      </c>
      <c r="H76" s="14">
        <f t="shared" si="20"/>
        <v>165.33358437674426</v>
      </c>
      <c r="I76" s="14">
        <f t="shared" si="21"/>
        <v>168.80639939144112</v>
      </c>
      <c r="K76" s="15">
        <v>68</v>
      </c>
      <c r="L76" s="14">
        <f t="shared" si="22"/>
        <v>145.33333333333334</v>
      </c>
      <c r="M76" s="14">
        <f t="shared" si="23"/>
        <v>111.26281901160324</v>
      </c>
      <c r="N76" s="14">
        <f t="shared" si="24"/>
        <v>179.40384765506343</v>
      </c>
      <c r="P76" s="15">
        <v>68</v>
      </c>
      <c r="Q76" s="14">
        <f t="shared" si="16"/>
        <v>157.35486153096232</v>
      </c>
      <c r="R76" s="14">
        <f t="shared" si="17"/>
        <v>105.00924313120477</v>
      </c>
      <c r="S76" s="14">
        <f t="shared" si="18"/>
        <v>207.5679306121192</v>
      </c>
    </row>
    <row r="77" spans="5:19" x14ac:dyDescent="0.35">
      <c r="E77" s="19">
        <v>69</v>
      </c>
      <c r="F77" s="21">
        <v>0.26708033720785668</v>
      </c>
      <c r="G77" s="14">
        <f t="shared" si="19"/>
        <v>160.52590713736581</v>
      </c>
      <c r="H77" s="14">
        <f t="shared" si="20"/>
        <v>168.33964072667538</v>
      </c>
      <c r="I77" s="14">
        <f t="shared" si="21"/>
        <v>171.74322910600173</v>
      </c>
      <c r="K77" s="15">
        <v>69</v>
      </c>
      <c r="L77" s="14">
        <f t="shared" si="22"/>
        <v>146</v>
      </c>
      <c r="M77" s="14">
        <f t="shared" si="23"/>
        <v>111.67988150383863</v>
      </c>
      <c r="N77" s="14">
        <f t="shared" si="24"/>
        <v>180.32011849616137</v>
      </c>
      <c r="P77" s="15">
        <v>69</v>
      </c>
      <c r="Q77" s="14">
        <f t="shared" si="16"/>
        <v>158.40739849944819</v>
      </c>
      <c r="R77" s="14">
        <f t="shared" si="17"/>
        <v>105.34930056010295</v>
      </c>
      <c r="S77" s="14">
        <f t="shared" si="18"/>
        <v>209.28226079726403</v>
      </c>
    </row>
    <row r="78" spans="5:19" x14ac:dyDescent="0.35">
      <c r="E78" s="19">
        <v>70</v>
      </c>
      <c r="F78" s="21">
        <v>-1.3382901164910002</v>
      </c>
      <c r="G78" s="14">
        <f t="shared" si="19"/>
        <v>155.40654249034711</v>
      </c>
      <c r="H78" s="14">
        <f t="shared" si="20"/>
        <v>159.72172067239569</v>
      </c>
      <c r="I78" s="14">
        <f t="shared" si="21"/>
        <v>163.02003557508496</v>
      </c>
      <c r="K78" s="15">
        <v>70</v>
      </c>
      <c r="L78" s="14">
        <f t="shared" si="22"/>
        <v>146.66666666666666</v>
      </c>
      <c r="M78" s="14">
        <f t="shared" si="23"/>
        <v>112.09874626300484</v>
      </c>
      <c r="N78" s="14">
        <f t="shared" si="24"/>
        <v>181.23458707032847</v>
      </c>
      <c r="P78" s="15">
        <v>70</v>
      </c>
      <c r="Q78" s="14">
        <f t="shared" si="16"/>
        <v>159.46697582283156</v>
      </c>
      <c r="R78" s="14">
        <f t="shared" si="17"/>
        <v>105.69236405775371</v>
      </c>
      <c r="S78" s="14">
        <f t="shared" si="18"/>
        <v>211.0069469127871</v>
      </c>
    </row>
    <row r="79" spans="5:19" x14ac:dyDescent="0.35">
      <c r="E79" s="19">
        <v>71</v>
      </c>
      <c r="F79" s="21">
        <v>-1.6155674815489924</v>
      </c>
      <c r="G79" s="14">
        <f t="shared" si="19"/>
        <v>149.08893533168262</v>
      </c>
      <c r="H79" s="14">
        <f t="shared" si="20"/>
        <v>149.63112981325435</v>
      </c>
      <c r="I79" s="14">
        <f t="shared" si="21"/>
        <v>152.89681610010879</v>
      </c>
      <c r="K79" s="15">
        <v>71</v>
      </c>
      <c r="L79" s="14">
        <f t="shared" si="22"/>
        <v>147.33333333333334</v>
      </c>
      <c r="M79" s="14">
        <f t="shared" si="23"/>
        <v>112.5193748040704</v>
      </c>
      <c r="N79" s="14">
        <f t="shared" si="24"/>
        <v>182.14729186259629</v>
      </c>
      <c r="P79" s="15">
        <v>71</v>
      </c>
      <c r="Q79" s="14">
        <f t="shared" si="16"/>
        <v>160.53364059361238</v>
      </c>
      <c r="R79" s="14">
        <f t="shared" si="17"/>
        <v>106.0384149903951</v>
      </c>
      <c r="S79" s="14">
        <f t="shared" si="18"/>
        <v>212.74209375282157</v>
      </c>
    </row>
    <row r="80" spans="5:19" x14ac:dyDescent="0.35">
      <c r="E80" s="19">
        <v>72</v>
      </c>
      <c r="F80" s="21">
        <v>1.6867543054867395</v>
      </c>
      <c r="G80" s="14">
        <f t="shared" si="19"/>
        <v>157.04217336635966</v>
      </c>
      <c r="H80" s="14">
        <f t="shared" si="20"/>
        <v>161.5316497412791</v>
      </c>
      <c r="I80" s="14">
        <f t="shared" si="21"/>
        <v>165.39919567202728</v>
      </c>
      <c r="K80" s="15">
        <v>72</v>
      </c>
      <c r="L80" s="14">
        <f t="shared" si="22"/>
        <v>148</v>
      </c>
      <c r="M80" s="14">
        <f t="shared" si="23"/>
        <v>112.94172999247422</v>
      </c>
      <c r="N80" s="14">
        <f t="shared" si="24"/>
        <v>183.05827000752578</v>
      </c>
      <c r="P80" s="15">
        <v>72</v>
      </c>
      <c r="Q80" s="14">
        <f t="shared" si="16"/>
        <v>161.60744021928934</v>
      </c>
      <c r="R80" s="14">
        <f t="shared" si="17"/>
        <v>106.38743586003332</v>
      </c>
      <c r="S80" s="14">
        <f t="shared" si="18"/>
        <v>214.48780552728226</v>
      </c>
    </row>
    <row r="81" spans="5:19" x14ac:dyDescent="0.35">
      <c r="E81" s="19">
        <v>73</v>
      </c>
      <c r="F81" s="21">
        <v>-1.4315714898313536</v>
      </c>
      <c r="G81" s="14">
        <f t="shared" si="19"/>
        <v>151.51969717412797</v>
      </c>
      <c r="H81" s="14">
        <f t="shared" si="20"/>
        <v>152.61110284139789</v>
      </c>
      <c r="I81" s="14">
        <f t="shared" si="21"/>
        <v>156.36662461390148</v>
      </c>
      <c r="K81" s="15">
        <v>73</v>
      </c>
      <c r="L81" s="14">
        <f t="shared" si="22"/>
        <v>148.66666666666666</v>
      </c>
      <c r="M81" s="14">
        <f t="shared" si="23"/>
        <v>113.36577597869785</v>
      </c>
      <c r="N81" s="14">
        <f t="shared" si="24"/>
        <v>183.96755735463546</v>
      </c>
      <c r="P81" s="15">
        <v>73</v>
      </c>
      <c r="Q81" s="14">
        <f t="shared" si="16"/>
        <v>162.68842242446701</v>
      </c>
      <c r="R81" s="14">
        <f t="shared" si="17"/>
        <v>106.73941024917524</v>
      </c>
      <c r="S81" s="14">
        <f t="shared" si="18"/>
        <v>216.24418592064126</v>
      </c>
    </row>
    <row r="82" spans="5:19" x14ac:dyDescent="0.35">
      <c r="E82" s="19">
        <v>74</v>
      </c>
      <c r="F82" s="21">
        <v>-1.6052025718490799</v>
      </c>
      <c r="G82" s="14">
        <f t="shared" si="19"/>
        <v>145.24688153830996</v>
      </c>
      <c r="H82" s="14">
        <f t="shared" si="20"/>
        <v>143.03808972036839</v>
      </c>
      <c r="I82" s="14">
        <f t="shared" si="21"/>
        <v>146.72227313047395</v>
      </c>
      <c r="K82" s="15">
        <v>74</v>
      </c>
      <c r="L82" s="14">
        <f t="shared" si="22"/>
        <v>149.33333333333334</v>
      </c>
      <c r="M82" s="14">
        <f t="shared" si="23"/>
        <v>113.79147813685739</v>
      </c>
      <c r="N82" s="14">
        <f t="shared" si="24"/>
        <v>184.87518852980929</v>
      </c>
      <c r="P82" s="15">
        <v>74</v>
      </c>
      <c r="Q82" s="14">
        <f t="shared" si="16"/>
        <v>163.77663525297694</v>
      </c>
      <c r="R82" s="14">
        <f t="shared" si="17"/>
        <v>107.09432276908386</v>
      </c>
      <c r="S82" s="14">
        <f t="shared" si="18"/>
        <v>218.01133814720419</v>
      </c>
    </row>
    <row r="83" spans="5:19" x14ac:dyDescent="0.35">
      <c r="E83" s="19">
        <v>75</v>
      </c>
      <c r="F83" s="21">
        <v>-0.22702538424271904</v>
      </c>
      <c r="G83" s="14">
        <f t="shared" si="19"/>
        <v>144.92980085555951</v>
      </c>
      <c r="H83" s="14">
        <f t="shared" si="20"/>
        <v>142.58454356888984</v>
      </c>
      <c r="I83" s="14">
        <f t="shared" si="21"/>
        <v>146.12127747672318</v>
      </c>
      <c r="K83" s="15">
        <v>75</v>
      </c>
      <c r="L83" s="14">
        <f t="shared" si="22"/>
        <v>150</v>
      </c>
      <c r="M83" s="14">
        <f t="shared" si="23"/>
        <v>114.2188030070177</v>
      </c>
      <c r="N83" s="14">
        <f t="shared" si="24"/>
        <v>185.7811969929823</v>
      </c>
      <c r="P83" s="15">
        <v>75</v>
      </c>
      <c r="Q83" s="14">
        <f t="shared" si="16"/>
        <v>164.87212707001282</v>
      </c>
      <c r="R83" s="14">
        <f t="shared" si="17"/>
        <v>107.45215901128992</v>
      </c>
      <c r="S83" s="14">
        <f t="shared" si="18"/>
        <v>219.78936500315172</v>
      </c>
    </row>
    <row r="84" spans="5:19" x14ac:dyDescent="0.35">
      <c r="E84" s="19">
        <v>76</v>
      </c>
      <c r="F84" s="21">
        <v>-0.47962986837930194</v>
      </c>
      <c r="G84" s="14">
        <f t="shared" si="19"/>
        <v>143.52110048195726</v>
      </c>
      <c r="H84" s="14">
        <f t="shared" si="20"/>
        <v>140.57595457093583</v>
      </c>
      <c r="I84" s="14">
        <f t="shared" si="21"/>
        <v>143.94282768992431</v>
      </c>
      <c r="K84" s="15">
        <v>76</v>
      </c>
      <c r="L84" s="14">
        <f t="shared" si="22"/>
        <v>150.66666666666666</v>
      </c>
      <c r="M84" s="14">
        <f t="shared" si="23"/>
        <v>114.64771824095679</v>
      </c>
      <c r="N84" s="14">
        <f t="shared" si="24"/>
        <v>186.68561509237651</v>
      </c>
      <c r="P84" s="15">
        <v>76</v>
      </c>
      <c r="Q84" s="14">
        <f t="shared" si="16"/>
        <v>165.97494656428015</v>
      </c>
      <c r="R84" s="14">
        <f t="shared" si="17"/>
        <v>107.81290550211673</v>
      </c>
      <c r="S84" s="14">
        <f t="shared" si="18"/>
        <v>221.57836891559049</v>
      </c>
    </row>
    <row r="85" spans="5:19" x14ac:dyDescent="0.35">
      <c r="E85" s="19">
        <v>77</v>
      </c>
      <c r="F85" s="21">
        <v>-0.19041297938380103</v>
      </c>
      <c r="G85" s="14">
        <f t="shared" si="19"/>
        <v>143.36223877227863</v>
      </c>
      <c r="H85" s="14">
        <f t="shared" si="20"/>
        <v>140.35263320610741</v>
      </c>
      <c r="I85" s="14">
        <f t="shared" si="21"/>
        <v>143.58020855908174</v>
      </c>
      <c r="K85" s="15">
        <v>77</v>
      </c>
      <c r="L85" s="14">
        <f t="shared" si="22"/>
        <v>151.33333333333334</v>
      </c>
      <c r="M85" s="14">
        <f t="shared" si="23"/>
        <v>115.07819255113131</v>
      </c>
      <c r="N85" s="14">
        <f t="shared" si="24"/>
        <v>187.58847411553538</v>
      </c>
      <c r="P85" s="15">
        <v>77</v>
      </c>
      <c r="Q85" s="14">
        <f t="shared" si="16"/>
        <v>167.08514275016032</v>
      </c>
      <c r="R85" s="14">
        <f t="shared" si="17"/>
        <v>108.17654965999594</v>
      </c>
      <c r="S85" s="14">
        <f t="shared" si="18"/>
        <v>223.37845198883605</v>
      </c>
    </row>
    <row r="86" spans="5:19" x14ac:dyDescent="0.35">
      <c r="E86" s="19">
        <v>78</v>
      </c>
      <c r="F86" s="21">
        <v>-0.6222945327312559</v>
      </c>
      <c r="G86" s="14">
        <f t="shared" si="19"/>
        <v>141.33701903114547</v>
      </c>
      <c r="H86" s="14">
        <f t="shared" si="20"/>
        <v>137.51018397121715</v>
      </c>
      <c r="I86" s="14">
        <f t="shared" si="21"/>
        <v>140.57032204003644</v>
      </c>
      <c r="K86" s="15">
        <v>78</v>
      </c>
      <c r="L86" s="14">
        <f t="shared" si="22"/>
        <v>152</v>
      </c>
      <c r="M86" s="14">
        <f t="shared" si="23"/>
        <v>115.51019566261516</v>
      </c>
      <c r="N86" s="14">
        <f t="shared" si="24"/>
        <v>188.48980433738484</v>
      </c>
      <c r="P86" s="15">
        <v>78</v>
      </c>
      <c r="Q86" s="14">
        <f t="shared" si="16"/>
        <v>168.20276496988865</v>
      </c>
      <c r="R86" s="14">
        <f t="shared" si="17"/>
        <v>108.54307975537118</v>
      </c>
      <c r="S86" s="14">
        <f t="shared" si="18"/>
        <v>225.18971604813021</v>
      </c>
    </row>
    <row r="87" spans="5:19" x14ac:dyDescent="0.35">
      <c r="E87" s="19">
        <v>79</v>
      </c>
      <c r="F87" s="21">
        <v>-0.61686118193763884</v>
      </c>
      <c r="G87" s="14">
        <f t="shared" si="19"/>
        <v>139.33527928774035</v>
      </c>
      <c r="H87" s="14">
        <f t="shared" si="20"/>
        <v>134.7575879674358</v>
      </c>
      <c r="I87" s="14">
        <f t="shared" si="21"/>
        <v>137.655849874464</v>
      </c>
      <c r="K87" s="15">
        <v>79</v>
      </c>
      <c r="L87" s="14">
        <f t="shared" si="22"/>
        <v>152.66666666666666</v>
      </c>
      <c r="M87" s="14">
        <f t="shared" si="23"/>
        <v>115.94369826780255</v>
      </c>
      <c r="N87" s="14">
        <f t="shared" si="24"/>
        <v>189.38963506553077</v>
      </c>
      <c r="P87" s="15">
        <v>79</v>
      </c>
      <c r="Q87" s="14">
        <f t="shared" si="16"/>
        <v>169.32786289574781</v>
      </c>
      <c r="R87" s="14">
        <f t="shared" si="17"/>
        <v>108.91248487300362</v>
      </c>
      <c r="S87" s="14">
        <f t="shared" si="18"/>
        <v>227.01226268098006</v>
      </c>
    </row>
    <row r="88" spans="5:19" x14ac:dyDescent="0.35">
      <c r="E88" s="19">
        <v>80</v>
      </c>
      <c r="F88" s="21">
        <v>1.5749020765470407</v>
      </c>
      <c r="G88" s="14">
        <f t="shared" si="19"/>
        <v>146.80515260308715</v>
      </c>
      <c r="H88" s="14">
        <f t="shared" si="20"/>
        <v>144.8238090714203</v>
      </c>
      <c r="I88" s="14">
        <f t="shared" si="21"/>
        <v>148.19392379963017</v>
      </c>
      <c r="K88" s="15">
        <v>80</v>
      </c>
      <c r="L88" s="14">
        <f t="shared" si="22"/>
        <v>153.33333333333334</v>
      </c>
      <c r="M88" s="14">
        <f t="shared" si="23"/>
        <v>116.37867198368338</v>
      </c>
      <c r="N88" s="14">
        <f t="shared" si="24"/>
        <v>190.28799468298331</v>
      </c>
      <c r="P88" s="15">
        <v>80</v>
      </c>
      <c r="Q88" s="14">
        <f t="shared" si="16"/>
        <v>170.46048653227533</v>
      </c>
      <c r="R88" s="14">
        <f t="shared" si="17"/>
        <v>109.28475487650881</v>
      </c>
      <c r="S88" s="14">
        <f t="shared" si="18"/>
        <v>228.84619327628798</v>
      </c>
    </row>
    <row r="89" spans="5:19" x14ac:dyDescent="0.35">
      <c r="E89" s="19">
        <v>81</v>
      </c>
      <c r="F89" s="21">
        <v>-0.41862609808499041</v>
      </c>
      <c r="G89" s="14">
        <f t="shared" si="19"/>
        <v>145.660077465977</v>
      </c>
      <c r="H89" s="14">
        <f t="shared" si="20"/>
        <v>143.16546764112758</v>
      </c>
      <c r="I89" s="14">
        <f t="shared" si="21"/>
        <v>146.36993386302478</v>
      </c>
      <c r="K89" s="15">
        <v>81</v>
      </c>
      <c r="L89" s="14">
        <f t="shared" si="22"/>
        <v>154</v>
      </c>
      <c r="M89" s="14">
        <f t="shared" si="23"/>
        <v>116.81508931151436</v>
      </c>
      <c r="N89" s="14">
        <f t="shared" si="24"/>
        <v>191.18491068848564</v>
      </c>
      <c r="P89" s="15">
        <v>81</v>
      </c>
      <c r="Q89" s="14">
        <f t="shared" si="16"/>
        <v>171.60068621848586</v>
      </c>
      <c r="R89" s="14">
        <f t="shared" si="17"/>
        <v>109.65988037496852</v>
      </c>
      <c r="S89" s="14">
        <f t="shared" si="18"/>
        <v>230.69160906143028</v>
      </c>
    </row>
    <row r="90" spans="5:19" x14ac:dyDescent="0.35">
      <c r="E90" s="19">
        <v>82</v>
      </c>
      <c r="F90" s="21">
        <v>1.021951962920127</v>
      </c>
      <c r="G90" s="14">
        <f t="shared" si="19"/>
        <v>150.74040004093592</v>
      </c>
      <c r="H90" s="14">
        <f t="shared" si="20"/>
        <v>150.43873521324531</v>
      </c>
      <c r="I90" s="14">
        <f t="shared" si="21"/>
        <v>153.85439780808849</v>
      </c>
      <c r="K90" s="15">
        <v>82</v>
      </c>
      <c r="L90" s="14">
        <f t="shared" si="22"/>
        <v>154.66666666666666</v>
      </c>
      <c r="M90" s="14">
        <f t="shared" si="23"/>
        <v>117.25292359872441</v>
      </c>
      <c r="N90" s="14">
        <f t="shared" si="24"/>
        <v>192.08040973460891</v>
      </c>
      <c r="P90" s="15">
        <v>82</v>
      </c>
      <c r="Q90" s="14">
        <f t="shared" si="16"/>
        <v>172.74851263010871</v>
      </c>
      <c r="R90" s="14">
        <f t="shared" si="17"/>
        <v>110.03785269147401</v>
      </c>
      <c r="S90" s="14">
        <f t="shared" si="18"/>
        <v>232.54861113742788</v>
      </c>
    </row>
    <row r="91" spans="5:19" x14ac:dyDescent="0.35">
      <c r="E91" s="19">
        <v>83</v>
      </c>
      <c r="F91" s="21">
        <v>-0.40376478853515718</v>
      </c>
      <c r="G91" s="14">
        <f t="shared" si="19"/>
        <v>149.65954743016727</v>
      </c>
      <c r="H91" s="14">
        <f t="shared" si="20"/>
        <v>148.8127142160856</v>
      </c>
      <c r="I91" s="14">
        <f t="shared" si="21"/>
        <v>152.05836239704823</v>
      </c>
      <c r="K91" s="15">
        <v>83</v>
      </c>
      <c r="L91" s="14">
        <f t="shared" si="22"/>
        <v>155.33333333333334</v>
      </c>
      <c r="M91" s="14">
        <f t="shared" si="23"/>
        <v>117.6921490029043</v>
      </c>
      <c r="N91" s="14">
        <f t="shared" si="24"/>
        <v>192.97451766376238</v>
      </c>
      <c r="P91" s="15">
        <v>83</v>
      </c>
      <c r="Q91" s="14">
        <f t="shared" si="16"/>
        <v>173.90401678184006</v>
      </c>
      <c r="R91" s="14">
        <f t="shared" si="17"/>
        <v>110.41866383346803</v>
      </c>
      <c r="S91" s="14">
        <f t="shared" si="18"/>
        <v>234.41730051234146</v>
      </c>
    </row>
    <row r="92" spans="5:19" x14ac:dyDescent="0.35">
      <c r="E92" s="19">
        <v>84</v>
      </c>
      <c r="F92" s="21">
        <v>-0.41527954421157021</v>
      </c>
      <c r="G92" s="14">
        <f t="shared" si="19"/>
        <v>148.52893428535788</v>
      </c>
      <c r="H92" s="14">
        <f t="shared" si="20"/>
        <v>147.13021810801089</v>
      </c>
      <c r="I92" s="14">
        <f t="shared" si="21"/>
        <v>150.20853002685422</v>
      </c>
      <c r="K92" s="15">
        <v>84</v>
      </c>
      <c r="L92" s="14">
        <f t="shared" si="22"/>
        <v>156</v>
      </c>
      <c r="M92" s="14">
        <f t="shared" si="23"/>
        <v>118.13274045774267</v>
      </c>
      <c r="N92" s="14">
        <f t="shared" si="24"/>
        <v>193.86725954225733</v>
      </c>
      <c r="P92" s="15">
        <v>84</v>
      </c>
      <c r="Q92" s="14">
        <f t="shared" si="16"/>
        <v>175.06725002961014</v>
      </c>
      <c r="R92" s="14">
        <f t="shared" si="17"/>
        <v>110.80230646476458</v>
      </c>
      <c r="S92" s="14">
        <f t="shared" si="18"/>
        <v>236.29777813301263</v>
      </c>
    </row>
    <row r="93" spans="5:19" x14ac:dyDescent="0.35">
      <c r="E93" s="19">
        <v>85</v>
      </c>
      <c r="F93" s="21">
        <v>-1.2119288131871666</v>
      </c>
      <c r="G93" s="14">
        <f t="shared" si="19"/>
        <v>143.95563471441903</v>
      </c>
      <c r="H93" s="14">
        <f t="shared" si="20"/>
        <v>140.40151247455586</v>
      </c>
      <c r="I93" s="14">
        <f t="shared" si="21"/>
        <v>143.35983282881386</v>
      </c>
      <c r="K93" s="15">
        <v>85</v>
      </c>
      <c r="L93" s="14">
        <f t="shared" si="22"/>
        <v>156.66666666666666</v>
      </c>
      <c r="M93" s="14">
        <f t="shared" si="23"/>
        <v>118.57467364078234</v>
      </c>
      <c r="N93" s="14">
        <f t="shared" si="24"/>
        <v>194.75865969255096</v>
      </c>
      <c r="P93" s="15">
        <v>85</v>
      </c>
      <c r="Q93" s="14">
        <f t="shared" si="16"/>
        <v>176.23826407286586</v>
      </c>
      <c r="R93" s="14">
        <f t="shared" si="17"/>
        <v>111.18877387913379</v>
      </c>
      <c r="S93" s="14">
        <f t="shared" si="18"/>
        <v>238.1901449152636</v>
      </c>
    </row>
    <row r="94" spans="5:19" x14ac:dyDescent="0.35">
      <c r="E94" s="19">
        <v>86</v>
      </c>
      <c r="F94" s="21">
        <v>-0.94778257875290428</v>
      </c>
      <c r="G94" s="14">
        <f t="shared" si="19"/>
        <v>140.5238320244971</v>
      </c>
      <c r="H94" s="14">
        <f t="shared" si="20"/>
        <v>135.58320959276298</v>
      </c>
      <c r="I94" s="14">
        <f t="shared" si="21"/>
        <v>138.39418220833258</v>
      </c>
      <c r="K94" s="15">
        <v>86</v>
      </c>
      <c r="L94" s="14">
        <f t="shared" si="22"/>
        <v>157.33333333333334</v>
      </c>
      <c r="M94" s="14">
        <f t="shared" si="23"/>
        <v>119.01792494287818</v>
      </c>
      <c r="N94" s="14">
        <f t="shared" si="24"/>
        <v>195.6487417237885</v>
      </c>
      <c r="P94" s="15">
        <v>86</v>
      </c>
      <c r="Q94" s="14">
        <f t="shared" si="16"/>
        <v>177.41711095686864</v>
      </c>
      <c r="R94" s="14">
        <f t="shared" si="17"/>
        <v>111.57805997534886</v>
      </c>
      <c r="S94" s="14">
        <f t="shared" si="18"/>
        <v>240.09450177265933</v>
      </c>
    </row>
    <row r="95" spans="5:19" x14ac:dyDescent="0.35">
      <c r="E95" s="19">
        <v>87</v>
      </c>
      <c r="F95" s="21">
        <v>0.28835842807404477</v>
      </c>
      <c r="G95" s="14">
        <f t="shared" si="19"/>
        <v>142.43396088552907</v>
      </c>
      <c r="H95" s="14">
        <f t="shared" si="20"/>
        <v>138.17302360990786</v>
      </c>
      <c r="I95" s="14">
        <f t="shared" si="21"/>
        <v>140.93144195239748</v>
      </c>
      <c r="K95" s="15">
        <v>87</v>
      </c>
      <c r="L95" s="14">
        <f t="shared" si="22"/>
        <v>158</v>
      </c>
      <c r="M95" s="14">
        <f t="shared" si="23"/>
        <v>119.46247143924896</v>
      </c>
      <c r="N95" s="14">
        <f t="shared" si="24"/>
        <v>196.53752856075104</v>
      </c>
      <c r="P95" s="15">
        <v>87</v>
      </c>
      <c r="Q95" s="14">
        <f t="shared" si="16"/>
        <v>178.60384307500735</v>
      </c>
      <c r="R95" s="14">
        <f t="shared" si="17"/>
        <v>111.9701592335992</v>
      </c>
      <c r="S95" s="14">
        <f t="shared" si="18"/>
        <v>242.01094964392641</v>
      </c>
    </row>
    <row r="96" spans="5:19" x14ac:dyDescent="0.35">
      <c r="E96" s="19">
        <v>88</v>
      </c>
      <c r="F96" s="21">
        <v>0.33965373657522169</v>
      </c>
      <c r="G96" s="14">
        <f t="shared" si="19"/>
        <v>144.56576027232231</v>
      </c>
      <c r="H96" s="14">
        <f t="shared" si="20"/>
        <v>141.11859527993755</v>
      </c>
      <c r="I96" s="14">
        <f t="shared" si="21"/>
        <v>143.83370253325427</v>
      </c>
      <c r="K96" s="15">
        <v>88</v>
      </c>
      <c r="L96" s="14">
        <f t="shared" si="22"/>
        <v>158.66666666666666</v>
      </c>
      <c r="M96" s="14">
        <f t="shared" si="23"/>
        <v>119.90829086202226</v>
      </c>
      <c r="N96" s="14">
        <f t="shared" si="24"/>
        <v>197.42504247131106</v>
      </c>
      <c r="P96" s="15">
        <v>88</v>
      </c>
      <c r="Q96" s="14">
        <f t="shared" si="16"/>
        <v>179.79851317112701</v>
      </c>
      <c r="R96" s="14">
        <f t="shared" si="17"/>
        <v>112.36506669318214</v>
      </c>
      <c r="S96" s="14">
        <f t="shared" si="18"/>
        <v>243.93958951911893</v>
      </c>
    </row>
    <row r="97" spans="5:19" x14ac:dyDescent="0.35">
      <c r="E97" s="19">
        <v>89</v>
      </c>
      <c r="F97" s="21">
        <v>0.40024713431541337</v>
      </c>
      <c r="G97" s="14">
        <f t="shared" si="19"/>
        <v>146.95941148781483</v>
      </c>
      <c r="H97" s="14">
        <f t="shared" si="20"/>
        <v>144.49648225114177</v>
      </c>
      <c r="I97" s="14">
        <f t="shared" si="21"/>
        <v>147.18062159658433</v>
      </c>
      <c r="K97" s="15">
        <v>89</v>
      </c>
      <c r="L97" s="14">
        <f t="shared" si="22"/>
        <v>159.33333333333334</v>
      </c>
      <c r="M97" s="14">
        <f t="shared" si="23"/>
        <v>120.35536157417961</v>
      </c>
      <c r="N97" s="14">
        <f t="shared" si="24"/>
        <v>198.31130509248709</v>
      </c>
      <c r="P97" s="15">
        <v>89</v>
      </c>
      <c r="Q97" s="14">
        <f t="shared" si="16"/>
        <v>181.00117434187302</v>
      </c>
      <c r="R97" s="14">
        <f t="shared" si="17"/>
        <v>112.7627779313908</v>
      </c>
      <c r="S97" s="14">
        <f t="shared" si="18"/>
        <v>245.88052246461194</v>
      </c>
    </row>
    <row r="98" spans="5:19" x14ac:dyDescent="0.35">
      <c r="E98" s="19">
        <v>90</v>
      </c>
      <c r="F98" s="21">
        <v>0.19506094746994712</v>
      </c>
      <c r="G98" s="14">
        <f t="shared" si="19"/>
        <v>148.46635919676868</v>
      </c>
      <c r="H98" s="14">
        <f t="shared" si="20"/>
        <v>146.67396867994427</v>
      </c>
      <c r="I98" s="14">
        <f t="shared" si="21"/>
        <v>149.27590095537406</v>
      </c>
      <c r="K98" s="15">
        <v>90</v>
      </c>
      <c r="L98" s="14">
        <f t="shared" si="22"/>
        <v>160</v>
      </c>
      <c r="M98" s="14">
        <f t="shared" si="23"/>
        <v>120.80366254481515</v>
      </c>
      <c r="N98" s="14">
        <f t="shared" si="24"/>
        <v>199.19633745518485</v>
      </c>
      <c r="P98" s="15">
        <v>90</v>
      </c>
      <c r="Q98" s="14">
        <f t="shared" si="16"/>
        <v>182.2118800390509</v>
      </c>
      <c r="R98" s="14">
        <f t="shared" si="17"/>
        <v>113.16328904352329</v>
      </c>
      <c r="S98" s="14">
        <f t="shared" si="18"/>
        <v>247.83384964699744</v>
      </c>
    </row>
    <row r="99" spans="5:19" x14ac:dyDescent="0.35">
      <c r="E99" s="19">
        <v>91</v>
      </c>
      <c r="F99" s="21">
        <v>-0.33645916197137676</v>
      </c>
      <c r="G99" s="14">
        <f t="shared" si="19"/>
        <v>147.6763650302326</v>
      </c>
      <c r="H99" s="14">
        <f t="shared" si="20"/>
        <v>145.51525288354577</v>
      </c>
      <c r="I99" s="14">
        <f t="shared" si="21"/>
        <v>147.96305086695341</v>
      </c>
      <c r="K99" s="15">
        <v>91</v>
      </c>
      <c r="L99" s="14">
        <f t="shared" si="22"/>
        <v>160.66666666666666</v>
      </c>
      <c r="M99" s="14">
        <f t="shared" si="23"/>
        <v>121.25317332562838</v>
      </c>
      <c r="N99" s="14">
        <f t="shared" si="24"/>
        <v>200.08016000770493</v>
      </c>
      <c r="P99" s="15">
        <v>91</v>
      </c>
      <c r="Q99" s="14">
        <f t="shared" si="16"/>
        <v>183.43068407200207</v>
      </c>
      <c r="R99" s="14">
        <f t="shared" si="17"/>
        <v>113.56659662394284</v>
      </c>
      <c r="S99" s="14">
        <f t="shared" si="18"/>
        <v>249.79967235595601</v>
      </c>
    </row>
    <row r="100" spans="5:19" x14ac:dyDescent="0.35">
      <c r="E100" s="19">
        <v>92</v>
      </c>
      <c r="F100" s="21">
        <v>2.477817869211997</v>
      </c>
      <c r="G100" s="14">
        <f t="shared" si="19"/>
        <v>159.04815109991193</v>
      </c>
      <c r="H100" s="14">
        <f t="shared" si="20"/>
        <v>162.06293614021547</v>
      </c>
      <c r="I100" s="14">
        <f t="shared" si="21"/>
        <v>165.62839538816769</v>
      </c>
      <c r="K100" s="15">
        <v>92</v>
      </c>
      <c r="L100" s="14">
        <f t="shared" si="22"/>
        <v>161.33333333333334</v>
      </c>
      <c r="M100" s="14">
        <f t="shared" si="23"/>
        <v>121.70387402857611</v>
      </c>
      <c r="N100" s="14">
        <f t="shared" si="24"/>
        <v>200.96279263809058</v>
      </c>
      <c r="P100" s="15">
        <v>92</v>
      </c>
      <c r="Q100" s="14">
        <f t="shared" si="16"/>
        <v>184.6576406099953</v>
      </c>
      <c r="R100" s="14">
        <f t="shared" si="17"/>
        <v>113.97269774812384</v>
      </c>
      <c r="S100" s="14">
        <f t="shared" si="18"/>
        <v>251.77809202616524</v>
      </c>
    </row>
    <row r="101" spans="5:19" x14ac:dyDescent="0.35">
      <c r="E101" s="19">
        <v>93</v>
      </c>
      <c r="F101" s="21">
        <v>0.55316444984544988</v>
      </c>
      <c r="G101" s="14">
        <f t="shared" si="19"/>
        <v>162.10262808528481</v>
      </c>
      <c r="H101" s="14">
        <f t="shared" si="20"/>
        <v>167.0131112264379</v>
      </c>
      <c r="I101" s="14">
        <f t="shared" si="21"/>
        <v>170.60615566329534</v>
      </c>
      <c r="K101" s="15">
        <v>93</v>
      </c>
      <c r="L101" s="14">
        <f t="shared" si="22"/>
        <v>162</v>
      </c>
      <c r="M101" s="14">
        <f t="shared" si="23"/>
        <v>122.15574530461447</v>
      </c>
      <c r="N101" s="14">
        <f t="shared" si="24"/>
        <v>201.84425469538553</v>
      </c>
      <c r="P101" s="15">
        <v>93</v>
      </c>
      <c r="Q101" s="14">
        <f t="shared" si="16"/>
        <v>185.8928041846342</v>
      </c>
      <c r="R101" s="14">
        <f t="shared" si="17"/>
        <v>114.38158995562402</v>
      </c>
      <c r="S101" s="14">
        <f t="shared" si="18"/>
        <v>253.76921025830862</v>
      </c>
    </row>
    <row r="102" spans="5:19" x14ac:dyDescent="0.35">
      <c r="E102" s="19">
        <v>94</v>
      </c>
      <c r="F102" s="21">
        <v>6.6740109573948811E-2</v>
      </c>
      <c r="G102" s="14">
        <f t="shared" si="19"/>
        <v>163.05504267154816</v>
      </c>
      <c r="H102" s="14">
        <f t="shared" si="20"/>
        <v>168.6037684587308</v>
      </c>
      <c r="I102" s="14">
        <f t="shared" si="21"/>
        <v>172.07804307333291</v>
      </c>
      <c r="K102" s="15">
        <v>94</v>
      </c>
      <c r="L102" s="14">
        <f t="shared" si="22"/>
        <v>162.66666666666666</v>
      </c>
      <c r="M102" s="14">
        <f t="shared" si="23"/>
        <v>122.60876832346732</v>
      </c>
      <c r="N102" s="14">
        <f t="shared" si="24"/>
        <v>202.72456500986601</v>
      </c>
      <c r="P102" s="15">
        <v>94</v>
      </c>
      <c r="Q102" s="14">
        <f t="shared" si="16"/>
        <v>187.13622969228101</v>
      </c>
      <c r="R102" s="14">
        <f t="shared" si="17"/>
        <v>114.79327123392599</v>
      </c>
      <c r="S102" s="14">
        <f t="shared" si="18"/>
        <v>255.77312883923943</v>
      </c>
    </row>
    <row r="103" spans="5:19" x14ac:dyDescent="0.35">
      <c r="E103" s="19">
        <v>95</v>
      </c>
      <c r="F103" s="21">
        <v>-0.76919947817036294</v>
      </c>
      <c r="G103" s="14">
        <f t="shared" si="19"/>
        <v>160.39497936588776</v>
      </c>
      <c r="H103" s="14">
        <f t="shared" si="20"/>
        <v>164.1188014819995</v>
      </c>
      <c r="I103" s="14">
        <f t="shared" si="21"/>
        <v>167.40461554806262</v>
      </c>
      <c r="K103" s="15">
        <v>95</v>
      </c>
      <c r="L103" s="14">
        <f t="shared" si="22"/>
        <v>163.33333333333334</v>
      </c>
      <c r="M103" s="14">
        <f t="shared" si="23"/>
        <v>123.0629247543602</v>
      </c>
      <c r="N103" s="14">
        <f t="shared" si="24"/>
        <v>203.60374191230648</v>
      </c>
      <c r="P103" s="15">
        <v>95</v>
      </c>
      <c r="Q103" s="14">
        <f t="shared" si="16"/>
        <v>188.38797239649631</v>
      </c>
      <c r="R103" s="14">
        <f t="shared" si="17"/>
        <v>115.20774000309694</v>
      </c>
      <c r="S103" s="14">
        <f t="shared" si="18"/>
        <v>257.78994976135215</v>
      </c>
    </row>
    <row r="104" spans="5:19" x14ac:dyDescent="0.35">
      <c r="E104" s="19">
        <v>96</v>
      </c>
      <c r="F104" s="21">
        <v>-0.13428334393316746</v>
      </c>
      <c r="G104" s="14">
        <f t="shared" si="19"/>
        <v>160.4786795232626</v>
      </c>
      <c r="H104" s="14">
        <f t="shared" si="20"/>
        <v>164.25616917712162</v>
      </c>
      <c r="I104" s="14">
        <f t="shared" si="21"/>
        <v>167.38842019841101</v>
      </c>
      <c r="K104" s="15">
        <v>96</v>
      </c>
      <c r="L104" s="14">
        <f t="shared" si="22"/>
        <v>164</v>
      </c>
      <c r="M104" s="14">
        <f t="shared" si="23"/>
        <v>123.5181967476648</v>
      </c>
      <c r="N104" s="14">
        <f t="shared" si="24"/>
        <v>204.4818032523352</v>
      </c>
      <c r="P104" s="15">
        <v>96</v>
      </c>
      <c r="Q104" s="14">
        <f t="shared" ref="Q104:Q128" si="25">$C$8 * EXP($C$17 * ($P104/12))</f>
        <v>189.64808793049514</v>
      </c>
      <c r="R104" s="14">
        <f t="shared" ref="R104:R128" si="26">$C$8 * EXP(($C$17 - 0.5*$C$18^2)*($P104/12) - (_xlfn.NORM.S.INV(0.5 + $C$28/2) * $C$18 * SQRT($P104/12)))</f>
        <v>115.62499510121749</v>
      </c>
      <c r="S104" s="14">
        <f t="shared" ref="S104:S128" si="27">$C$8 * EXP(($C$17 - 0.5*$C$18^2)*($P104/12) + (_xlfn.NORM.S.INV(0.5 + $C$28/2) * $C$18 * SQRT($P104/12)))</f>
        <v>259.81977524120998</v>
      </c>
    </row>
    <row r="105" spans="5:19" x14ac:dyDescent="0.35">
      <c r="E105" s="19">
        <v>97</v>
      </c>
      <c r="F105" s="21">
        <v>-0.1105868877657382</v>
      </c>
      <c r="G105" s="14">
        <f t="shared" ref="G105:G128" si="28">G104+$C$12*$C$24+$C$13*SQRT($C$24)*$F105</f>
        <v>160.66478292278171</v>
      </c>
      <c r="H105" s="14">
        <f t="shared" ref="H105:H128" si="29">H104+H104*$C$17*$C$24+H104*$C$18*SQRT($C$24)*$F105</f>
        <v>164.56185549188015</v>
      </c>
      <c r="I105" s="14">
        <f t="shared" ref="I105:I128" si="30">I104*EXP(($C$17-0.5*$C$18^2)*$C$24 + $C$18*SQRT($C$24)*$F105)</f>
        <v>167.54370878862636</v>
      </c>
      <c r="K105" s="15">
        <v>97</v>
      </c>
      <c r="L105" s="14">
        <f t="shared" ref="L105:L128" si="31">$C$8 + ($C$12 * ($K105/12))</f>
        <v>164.66666666666669</v>
      </c>
      <c r="M105" s="14">
        <f t="shared" si="23"/>
        <v>123.97456691740189</v>
      </c>
      <c r="N105" s="14">
        <f t="shared" si="24"/>
        <v>205.35876641593148</v>
      </c>
      <c r="P105" s="15">
        <v>97</v>
      </c>
      <c r="Q105" s="14">
        <f t="shared" si="25"/>
        <v>190.91663229961986</v>
      </c>
      <c r="R105" s="14">
        <f t="shared" si="26"/>
        <v>116.04503577053467</v>
      </c>
      <c r="S105" s="14">
        <f t="shared" si="27"/>
        <v>261.86270773747407</v>
      </c>
    </row>
    <row r="106" spans="5:19" x14ac:dyDescent="0.35">
      <c r="E106" s="19">
        <v>98</v>
      </c>
      <c r="F106" s="21">
        <v>-1.1100777877709211</v>
      </c>
      <c r="G106" s="14">
        <f t="shared" si="28"/>
        <v>156.53162828932429</v>
      </c>
      <c r="H106" s="14">
        <f t="shared" si="29"/>
        <v>157.76025953671402</v>
      </c>
      <c r="I106" s="14">
        <f t="shared" si="30"/>
        <v>160.60998438975832</v>
      </c>
      <c r="K106" s="15">
        <v>98</v>
      </c>
      <c r="L106" s="14">
        <f t="shared" si="31"/>
        <v>165.33333333333331</v>
      </c>
      <c r="M106" s="14">
        <f t="shared" si="23"/>
        <v>124.43201832455324</v>
      </c>
      <c r="N106" s="14">
        <f t="shared" si="24"/>
        <v>206.23464834211339</v>
      </c>
      <c r="P106" s="15">
        <v>98</v>
      </c>
      <c r="Q106" s="14">
        <f t="shared" si="25"/>
        <v>192.19366188382898</v>
      </c>
      <c r="R106" s="14">
        <f t="shared" si="26"/>
        <v>116.46786164429737</v>
      </c>
      <c r="S106" s="14">
        <f t="shared" si="27"/>
        <v>263.918849968176</v>
      </c>
    </row>
    <row r="107" spans="5:19" x14ac:dyDescent="0.35">
      <c r="E107" s="19">
        <v>99</v>
      </c>
      <c r="F107" s="21">
        <v>0.83276827176249535</v>
      </c>
      <c r="G107" s="14">
        <f t="shared" si="28"/>
        <v>160.79440147215115</v>
      </c>
      <c r="H107" s="14">
        <f t="shared" si="29"/>
        <v>164.48522157340315</v>
      </c>
      <c r="I107" s="14">
        <f t="shared" si="30"/>
        <v>167.44801597530426</v>
      </c>
      <c r="K107" s="15">
        <v>99</v>
      </c>
      <c r="L107" s="14">
        <f t="shared" si="31"/>
        <v>166</v>
      </c>
      <c r="M107" s="14">
        <f t="shared" si="23"/>
        <v>124.890534461139</v>
      </c>
      <c r="N107" s="14">
        <f t="shared" si="24"/>
        <v>207.109465538861</v>
      </c>
      <c r="P107" s="15">
        <v>99</v>
      </c>
      <c r="Q107" s="14">
        <f t="shared" si="25"/>
        <v>193.47923344020316</v>
      </c>
      <c r="R107" s="14">
        <f t="shared" si="26"/>
        <v>116.89347273423456</v>
      </c>
      <c r="S107" s="14">
        <f t="shared" si="27"/>
        <v>265.98830492737352</v>
      </c>
    </row>
    <row r="108" spans="5:19" x14ac:dyDescent="0.35">
      <c r="E108" s="19">
        <v>100</v>
      </c>
      <c r="F108" s="21">
        <v>1.034229830053923</v>
      </c>
      <c r="G108" s="14">
        <f t="shared" si="28"/>
        <v>165.92778233532979</v>
      </c>
      <c r="H108" s="14">
        <f t="shared" si="29"/>
        <v>172.92887446040925</v>
      </c>
      <c r="I108" s="14">
        <f t="shared" si="30"/>
        <v>176.10369705389695</v>
      </c>
      <c r="K108" s="15">
        <v>100</v>
      </c>
      <c r="L108" s="14">
        <f t="shared" si="31"/>
        <v>166.66666666666669</v>
      </c>
      <c r="M108" s="14">
        <f t="shared" si="23"/>
        <v>125.35009923501596</v>
      </c>
      <c r="N108" s="14">
        <f t="shared" si="24"/>
        <v>207.98323409831741</v>
      </c>
      <c r="P108" s="15">
        <v>100</v>
      </c>
      <c r="Q108" s="14">
        <f t="shared" si="25"/>
        <v>194.77340410546759</v>
      </c>
      <c r="R108" s="14">
        <f t="shared" si="26"/>
        <v>117.32186941864018</v>
      </c>
      <c r="S108" s="14">
        <f t="shared" si="27"/>
        <v>268.07117590122562</v>
      </c>
    </row>
    <row r="109" spans="5:19" x14ac:dyDescent="0.35">
      <c r="E109" s="19">
        <v>101</v>
      </c>
      <c r="F109" s="21">
        <v>0.51291705112918073</v>
      </c>
      <c r="G109" s="14">
        <f t="shared" si="28"/>
        <v>168.8083318740288</v>
      </c>
      <c r="H109" s="14">
        <f t="shared" si="29"/>
        <v>177.91017635595597</v>
      </c>
      <c r="I109" s="14">
        <f t="shared" si="30"/>
        <v>181.08105609072626</v>
      </c>
      <c r="K109" s="15">
        <v>101</v>
      </c>
      <c r="L109" s="14">
        <f t="shared" si="31"/>
        <v>167.33333333333331</v>
      </c>
      <c r="M109" s="14">
        <f t="shared" si="23"/>
        <v>125.81069695535892</v>
      </c>
      <c r="N109" s="14">
        <f t="shared" si="24"/>
        <v>208.85596971130769</v>
      </c>
      <c r="P109" s="15">
        <v>101</v>
      </c>
      <c r="Q109" s="14">
        <f t="shared" si="25"/>
        <v>196.07623139853158</v>
      </c>
      <c r="R109" s="14">
        <f t="shared" si="26"/>
        <v>117.7530524310302</v>
      </c>
      <c r="S109" s="14">
        <f t="shared" si="27"/>
        <v>270.16756648352185</v>
      </c>
    </row>
    <row r="110" spans="5:19" x14ac:dyDescent="0.35">
      <c r="E110" s="19">
        <v>102</v>
      </c>
      <c r="F110" s="21">
        <v>0.77718349223390015</v>
      </c>
      <c r="G110" s="14">
        <f t="shared" si="28"/>
        <v>172.83089776183289</v>
      </c>
      <c r="H110" s="14">
        <f t="shared" si="29"/>
        <v>185.06673042098282</v>
      </c>
      <c r="I110" s="14">
        <f t="shared" si="30"/>
        <v>188.33770669656849</v>
      </c>
      <c r="K110" s="15">
        <v>102</v>
      </c>
      <c r="L110" s="14">
        <f t="shared" si="31"/>
        <v>168</v>
      </c>
      <c r="M110" s="14">
        <f t="shared" si="23"/>
        <v>126.27231231878737</v>
      </c>
      <c r="N110" s="14">
        <f t="shared" si="24"/>
        <v>209.72768768121261</v>
      </c>
      <c r="P110" s="15">
        <v>102</v>
      </c>
      <c r="Q110" s="14">
        <f t="shared" si="25"/>
        <v>197.38777322304477</v>
      </c>
      <c r="R110" s="14">
        <f t="shared" si="26"/>
        <v>118.18702284934027</v>
      </c>
      <c r="S110" s="14">
        <f t="shared" si="27"/>
        <v>272.27758059069794</v>
      </c>
    </row>
    <row r="111" spans="5:19" x14ac:dyDescent="0.35">
      <c r="E111" s="19">
        <v>103</v>
      </c>
      <c r="F111" s="21">
        <v>0.49470649538051109</v>
      </c>
      <c r="G111" s="14">
        <f t="shared" si="28"/>
        <v>175.6327511471182</v>
      </c>
      <c r="H111" s="14">
        <f t="shared" si="29"/>
        <v>190.25202887231998</v>
      </c>
      <c r="I111" s="14">
        <f t="shared" si="30"/>
        <v>193.50850160721509</v>
      </c>
      <c r="K111" s="15">
        <v>103</v>
      </c>
      <c r="L111" s="14">
        <f t="shared" si="31"/>
        <v>168.66666666666669</v>
      </c>
      <c r="M111" s="14">
        <f t="shared" si="23"/>
        <v>126.7349303961023</v>
      </c>
      <c r="N111" s="14">
        <f t="shared" si="24"/>
        <v>210.59840293723107</v>
      </c>
      <c r="P111" s="15">
        <v>103</v>
      </c>
      <c r="Q111" s="14">
        <f t="shared" si="25"/>
        <v>198.70808786997088</v>
      </c>
      <c r="R111" s="14">
        <f t="shared" si="26"/>
        <v>118.62378208563369</v>
      </c>
      <c r="S111" s="14">
        <f t="shared" si="27"/>
        <v>274.40132247636637</v>
      </c>
    </row>
    <row r="112" spans="5:19" x14ac:dyDescent="0.35">
      <c r="E112" s="19">
        <v>104</v>
      </c>
      <c r="F112" s="21">
        <v>0.65342751532154286</v>
      </c>
      <c r="G112" s="14">
        <f t="shared" si="28"/>
        <v>179.12051076764683</v>
      </c>
      <c r="H112" s="14">
        <f t="shared" si="29"/>
        <v>196.88756231256528</v>
      </c>
      <c r="I112" s="14">
        <f t="shared" si="30"/>
        <v>200.18967530828718</v>
      </c>
      <c r="K112" s="15">
        <v>104</v>
      </c>
      <c r="L112" s="14">
        <f t="shared" si="31"/>
        <v>169.33333333333331</v>
      </c>
      <c r="M112" s="14">
        <f t="shared" si="23"/>
        <v>127.19853661960148</v>
      </c>
      <c r="N112" s="14">
        <f t="shared" si="24"/>
        <v>211.46813004706513</v>
      </c>
      <c r="P112" s="15">
        <v>104</v>
      </c>
      <c r="Q112" s="14">
        <f t="shared" si="25"/>
        <v>200.03723402017815</v>
      </c>
      <c r="R112" s="14">
        <f t="shared" si="26"/>
        <v>119.06333187629232</v>
      </c>
      <c r="S112" s="14">
        <f t="shared" si="27"/>
        <v>276.53889674539261</v>
      </c>
    </row>
    <row r="113" spans="5:19" x14ac:dyDescent="0.35">
      <c r="E113" s="19">
        <v>105</v>
      </c>
      <c r="F113" s="21">
        <v>-0.58920968439799237</v>
      </c>
      <c r="G113" s="14">
        <f t="shared" si="28"/>
        <v>177.23826581190946</v>
      </c>
      <c r="H113" s="14">
        <f t="shared" si="29"/>
        <v>193.18165610246274</v>
      </c>
      <c r="I113" s="14">
        <f t="shared" si="30"/>
        <v>196.27349988039737</v>
      </c>
      <c r="K113" s="15">
        <v>105</v>
      </c>
      <c r="L113" s="14">
        <f t="shared" si="31"/>
        <v>170</v>
      </c>
      <c r="M113" s="14">
        <f t="shared" si="23"/>
        <v>127.66311677094252</v>
      </c>
      <c r="N113" s="14">
        <f t="shared" si="24"/>
        <v>212.33688322905749</v>
      </c>
      <c r="P113" s="15">
        <v>105</v>
      </c>
      <c r="Q113" s="14">
        <f t="shared" si="25"/>
        <v>201.37527074704767</v>
      </c>
      <c r="R113" s="14">
        <f t="shared" si="26"/>
        <v>119.50567427266394</v>
      </c>
      <c r="S113" s="14">
        <f t="shared" si="27"/>
        <v>278.69040836754056</v>
      </c>
    </row>
    <row r="114" spans="5:19" x14ac:dyDescent="0.35">
      <c r="E114" s="19">
        <v>106</v>
      </c>
      <c r="F114" s="21">
        <v>0.96817727918640339</v>
      </c>
      <c r="G114" s="14">
        <f t="shared" si="28"/>
        <v>182.08620334495708</v>
      </c>
      <c r="H114" s="14">
        <f t="shared" si="29"/>
        <v>202.54698211561706</v>
      </c>
      <c r="I114" s="14">
        <f t="shared" si="30"/>
        <v>205.83085091672029</v>
      </c>
      <c r="K114" s="15">
        <v>106</v>
      </c>
      <c r="L114" s="14">
        <f t="shared" si="31"/>
        <v>170.66666666666669</v>
      </c>
      <c r="M114" s="14">
        <f t="shared" si="23"/>
        <v>128.12865696952417</v>
      </c>
      <c r="N114" s="14">
        <f t="shared" si="24"/>
        <v>213.2046763638092</v>
      </c>
      <c r="P114" s="15">
        <v>106</v>
      </c>
      <c r="Q114" s="14">
        <f t="shared" si="25"/>
        <v>202.72225751909866</v>
      </c>
      <c r="R114" s="14">
        <f t="shared" si="26"/>
        <v>119.95081163214157</v>
      </c>
      <c r="S114" s="14">
        <f t="shared" si="27"/>
        <v>280.85596269071385</v>
      </c>
    </row>
    <row r="115" spans="5:19" x14ac:dyDescent="0.35">
      <c r="E115" s="19">
        <v>107</v>
      </c>
      <c r="F115" s="21">
        <v>-7.1673456409167627E-2</v>
      </c>
      <c r="G115" s="14">
        <f t="shared" si="28"/>
        <v>182.44046950711535</v>
      </c>
      <c r="H115" s="14">
        <f t="shared" si="29"/>
        <v>203.26453753572545</v>
      </c>
      <c r="I115" s="14">
        <f t="shared" si="30"/>
        <v>206.3685465109177</v>
      </c>
      <c r="K115" s="15">
        <v>107</v>
      </c>
      <c r="L115" s="14">
        <f t="shared" si="31"/>
        <v>171.33333333333331</v>
      </c>
      <c r="M115" s="14">
        <f t="shared" si="23"/>
        <v>128.59514366136042</v>
      </c>
      <c r="N115" s="14">
        <f t="shared" si="24"/>
        <v>214.0715230053062</v>
      </c>
      <c r="P115" s="15">
        <v>107</v>
      </c>
      <c r="Q115" s="14">
        <f t="shared" si="25"/>
        <v>204.07825420263146</v>
      </c>
      <c r="R115" s="14">
        <f t="shared" si="26"/>
        <v>120.39874660965188</v>
      </c>
      <c r="S115" s="14">
        <f t="shared" si="27"/>
        <v>283.03566545381472</v>
      </c>
    </row>
    <row r="116" spans="5:19" x14ac:dyDescent="0.35">
      <c r="E116" s="19">
        <v>108</v>
      </c>
      <c r="F116" s="21">
        <v>0.62666552371936979</v>
      </c>
      <c r="G116" s="14">
        <f t="shared" si="28"/>
        <v>185.81257830260344</v>
      </c>
      <c r="H116" s="14">
        <f t="shared" si="29"/>
        <v>210.11883888407584</v>
      </c>
      <c r="I116" s="14">
        <f t="shared" si="30"/>
        <v>213.24696817003252</v>
      </c>
      <c r="K116" s="15">
        <v>108</v>
      </c>
      <c r="L116" s="14">
        <f t="shared" si="31"/>
        <v>172</v>
      </c>
      <c r="M116" s="14">
        <f t="shared" si="23"/>
        <v>129.06256360842124</v>
      </c>
      <c r="N116" s="14">
        <f t="shared" si="24"/>
        <v>214.93743639157876</v>
      </c>
      <c r="P116" s="15">
        <v>108</v>
      </c>
      <c r="Q116" s="14">
        <f t="shared" si="25"/>
        <v>205.44332106438875</v>
      </c>
      <c r="R116" s="14">
        <f t="shared" si="26"/>
        <v>120.84948214953131</v>
      </c>
      <c r="S116" s="14">
        <f t="shared" si="27"/>
        <v>285.22962279924371</v>
      </c>
    </row>
    <row r="117" spans="5:19" x14ac:dyDescent="0.35">
      <c r="E117" s="19">
        <v>109</v>
      </c>
      <c r="F117" s="21">
        <v>0.72245702839074299</v>
      </c>
      <c r="G117" s="14">
        <f t="shared" si="28"/>
        <v>189.59864607064503</v>
      </c>
      <c r="H117" s="14">
        <f t="shared" si="29"/>
        <v>218.07408051764912</v>
      </c>
      <c r="I117" s="14">
        <f t="shared" si="30"/>
        <v>221.26872137546349</v>
      </c>
      <c r="K117" s="15">
        <v>109</v>
      </c>
      <c r="L117" s="14">
        <f t="shared" si="31"/>
        <v>172.66666666666669</v>
      </c>
      <c r="M117" s="14">
        <f t="shared" si="23"/>
        <v>129.53090387841621</v>
      </c>
      <c r="N117" s="14">
        <f t="shared" si="24"/>
        <v>215.80242945491716</v>
      </c>
      <c r="P117" s="15">
        <v>109</v>
      </c>
      <c r="Q117" s="14">
        <f t="shared" si="25"/>
        <v>206.81751877423346</v>
      </c>
      <c r="R117" s="14">
        <f t="shared" si="26"/>
        <v>121.30302147776936</v>
      </c>
      <c r="S117" s="14">
        <f t="shared" si="27"/>
        <v>287.43794128505851</v>
      </c>
    </row>
    <row r="118" spans="5:19" x14ac:dyDescent="0.35">
      <c r="E118" s="19">
        <v>110</v>
      </c>
      <c r="F118" s="21">
        <v>-1.8490720862340964</v>
      </c>
      <c r="G118" s="14">
        <f t="shared" si="28"/>
        <v>182.27195854965018</v>
      </c>
      <c r="H118" s="14">
        <f t="shared" si="29"/>
        <v>202.09647407383827</v>
      </c>
      <c r="I118" s="14">
        <f t="shared" si="30"/>
        <v>205.44477673748028</v>
      </c>
      <c r="K118" s="15">
        <v>110</v>
      </c>
      <c r="L118" s="14">
        <f t="shared" si="31"/>
        <v>173.33333333333331</v>
      </c>
      <c r="M118" s="14">
        <f t="shared" si="23"/>
        <v>130.00015183499931</v>
      </c>
      <c r="N118" s="14">
        <f t="shared" si="24"/>
        <v>216.66651483166731</v>
      </c>
      <c r="P118" s="15">
        <v>110</v>
      </c>
      <c r="Q118" s="14">
        <f t="shared" si="25"/>
        <v>208.20090840784556</v>
      </c>
      <c r="R118" s="14">
        <f t="shared" si="26"/>
        <v>121.7593680946003</v>
      </c>
      <c r="S118" s="14">
        <f t="shared" si="27"/>
        <v>289.66072789681346</v>
      </c>
    </row>
    <row r="119" spans="5:19" x14ac:dyDescent="0.35">
      <c r="E119" s="19">
        <v>111</v>
      </c>
      <c r="F119" s="21">
        <v>-0.35333175321949151</v>
      </c>
      <c r="G119" s="14">
        <f t="shared" si="28"/>
        <v>181.40905018721179</v>
      </c>
      <c r="H119" s="14">
        <f t="shared" si="29"/>
        <v>200.35256669886201</v>
      </c>
      <c r="I119" s="14">
        <f t="shared" si="30"/>
        <v>203.48950638149975</v>
      </c>
      <c r="K119" s="15">
        <v>111</v>
      </c>
      <c r="L119" s="14">
        <f t="shared" si="31"/>
        <v>174</v>
      </c>
      <c r="M119" s="14">
        <f t="shared" si="23"/>
        <v>130.47029512837358</v>
      </c>
      <c r="N119" s="14">
        <f t="shared" si="24"/>
        <v>217.52970487162642</v>
      </c>
      <c r="P119" s="15">
        <v>111</v>
      </c>
      <c r="Q119" s="14">
        <f t="shared" si="25"/>
        <v>209.59355144943643</v>
      </c>
      <c r="R119" s="14">
        <f t="shared" si="26"/>
        <v>122.21852576742542</v>
      </c>
      <c r="S119" s="14">
        <f t="shared" si="27"/>
        <v>291.89809005909575</v>
      </c>
    </row>
    <row r="120" spans="5:19" x14ac:dyDescent="0.35">
      <c r="E120" s="19">
        <v>112</v>
      </c>
      <c r="F120" s="21">
        <v>-0.42280522174100343</v>
      </c>
      <c r="G120" s="14">
        <f t="shared" si="28"/>
        <v>180.24591514238065</v>
      </c>
      <c r="H120" s="14">
        <f t="shared" si="29"/>
        <v>198.0221957823689</v>
      </c>
      <c r="I120" s="14">
        <f t="shared" si="30"/>
        <v>200.94863686365358</v>
      </c>
      <c r="K120" s="15">
        <v>112</v>
      </c>
      <c r="L120" s="14">
        <f t="shared" si="31"/>
        <v>174.66666666666669</v>
      </c>
      <c r="M120" s="14">
        <f t="shared" si="23"/>
        <v>130.9413216862753</v>
      </c>
      <c r="N120" s="14">
        <f t="shared" si="24"/>
        <v>218.39201164705807</v>
      </c>
      <c r="P120" s="15">
        <v>112</v>
      </c>
      <c r="Q120" s="14">
        <f t="shared" si="25"/>
        <v>210.99550979448173</v>
      </c>
      <c r="R120" s="14">
        <f t="shared" si="26"/>
        <v>122.68049852404897</v>
      </c>
      <c r="S120" s="14">
        <f t="shared" si="27"/>
        <v>294.15013564677639</v>
      </c>
    </row>
    <row r="121" spans="5:19" x14ac:dyDescent="0.35">
      <c r="E121" s="19">
        <v>113</v>
      </c>
      <c r="F121" s="21">
        <v>0.13755766565123237</v>
      </c>
      <c r="G121" s="14">
        <f t="shared" si="28"/>
        <v>181.50436482907463</v>
      </c>
      <c r="H121" s="14">
        <f t="shared" si="29"/>
        <v>200.51420548477671</v>
      </c>
      <c r="I121" s="14">
        <f t="shared" si="30"/>
        <v>203.30353005958341</v>
      </c>
      <c r="K121" s="15">
        <v>113</v>
      </c>
      <c r="L121" s="14">
        <f t="shared" si="31"/>
        <v>175.33333333333331</v>
      </c>
      <c r="M121" s="14">
        <f t="shared" si="23"/>
        <v>131.41321970532024</v>
      </c>
      <c r="N121" s="14">
        <f t="shared" si="24"/>
        <v>219.25344696134638</v>
      </c>
      <c r="P121" s="15">
        <v>113</v>
      </c>
      <c r="Q121" s="14">
        <f t="shared" si="25"/>
        <v>212.4068457524719</v>
      </c>
      <c r="R121" s="14">
        <f t="shared" si="26"/>
        <v>123.14529064621213</v>
      </c>
      <c r="S121" s="14">
        <f t="shared" si="27"/>
        <v>296.41697299599116</v>
      </c>
    </row>
    <row r="122" spans="5:19" x14ac:dyDescent="0.35">
      <c r="E122" s="19">
        <v>114</v>
      </c>
      <c r="F122" s="21">
        <v>1.4244240930630974</v>
      </c>
      <c r="G122" s="14">
        <f t="shared" si="28"/>
        <v>188.32395384573923</v>
      </c>
      <c r="H122" s="14">
        <f t="shared" si="29"/>
        <v>214.18845021886884</v>
      </c>
      <c r="I122" s="14">
        <f t="shared" si="30"/>
        <v>217.44853991553319</v>
      </c>
      <c r="K122" s="15">
        <v>114</v>
      </c>
      <c r="L122" s="14">
        <f t="shared" si="31"/>
        <v>176</v>
      </c>
      <c r="M122" s="14">
        <f t="shared" si="23"/>
        <v>131.88597764269369</v>
      </c>
      <c r="N122" s="14">
        <f t="shared" si="24"/>
        <v>220.11402235730631</v>
      </c>
      <c r="P122" s="15">
        <v>114</v>
      </c>
      <c r="Q122" s="14">
        <f t="shared" si="25"/>
        <v>213.82762204968185</v>
      </c>
      <c r="R122" s="14">
        <f t="shared" si="26"/>
        <v>123.61290666341007</v>
      </c>
      <c r="S122" s="14">
        <f t="shared" si="27"/>
        <v>298.69871091486795</v>
      </c>
    </row>
    <row r="123" spans="5:19" x14ac:dyDescent="0.35">
      <c r="E123" s="19">
        <v>115</v>
      </c>
      <c r="F123" s="21">
        <v>-0.54634226306314959</v>
      </c>
      <c r="G123" s="14">
        <f t="shared" si="28"/>
        <v>186.62695865460955</v>
      </c>
      <c r="H123" s="14">
        <f t="shared" si="29"/>
        <v>210.5536825186995</v>
      </c>
      <c r="I123" s="14">
        <f t="shared" si="30"/>
        <v>213.59004977149144</v>
      </c>
      <c r="K123" s="15">
        <v>115</v>
      </c>
      <c r="L123" s="14">
        <f t="shared" si="31"/>
        <v>176.66666666666669</v>
      </c>
      <c r="M123" s="14">
        <f t="shared" si="23"/>
        <v>132.35958420816732</v>
      </c>
      <c r="N123" s="14">
        <f t="shared" si="24"/>
        <v>220.97374912516605</v>
      </c>
      <c r="P123" s="15">
        <v>115</v>
      </c>
      <c r="Q123" s="14">
        <f t="shared" si="25"/>
        <v>215.25790183195875</v>
      </c>
      <c r="R123" s="14">
        <f t="shared" si="26"/>
        <v>124.08335134697816</v>
      </c>
      <c r="S123" s="14">
        <f t="shared" si="27"/>
        <v>300.99545869401226</v>
      </c>
    </row>
    <row r="124" spans="5:19" x14ac:dyDescent="0.35">
      <c r="E124" s="19">
        <v>116</v>
      </c>
      <c r="F124" s="21">
        <v>-0.29746541560158163</v>
      </c>
      <c r="G124" s="14">
        <f t="shared" si="28"/>
        <v>186.00547432867603</v>
      </c>
      <c r="H124" s="14">
        <f t="shared" si="29"/>
        <v>209.24512438417</v>
      </c>
      <c r="I124" s="14">
        <f t="shared" si="30"/>
        <v>212.06862588074588</v>
      </c>
      <c r="K124" s="15">
        <v>116</v>
      </c>
      <c r="L124" s="14">
        <f t="shared" si="31"/>
        <v>177.33333333333331</v>
      </c>
      <c r="M124" s="14">
        <f t="shared" si="23"/>
        <v>132.83402835642829</v>
      </c>
      <c r="N124" s="14">
        <f t="shared" si="24"/>
        <v>221.83263831023834</v>
      </c>
      <c r="P124" s="15">
        <v>116</v>
      </c>
      <c r="Q124" s="14">
        <f t="shared" si="25"/>
        <v>216.69774866752823</v>
      </c>
      <c r="R124" s="14">
        <f t="shared" si="26"/>
        <v>124.55662970443413</v>
      </c>
      <c r="S124" s="14">
        <f t="shared" si="27"/>
        <v>303.30732611676706</v>
      </c>
    </row>
    <row r="125" spans="5:19" x14ac:dyDescent="0.35">
      <c r="E125" s="19">
        <v>117</v>
      </c>
      <c r="F125" s="21">
        <v>-1.0077717189359472</v>
      </c>
      <c r="G125" s="14">
        <f t="shared" si="28"/>
        <v>182.31443108376192</v>
      </c>
      <c r="H125" s="14">
        <f t="shared" si="29"/>
        <v>201.52179635527602</v>
      </c>
      <c r="I125" s="14">
        <f t="shared" si="30"/>
        <v>204.19302487076266</v>
      </c>
      <c r="K125" s="15">
        <v>117</v>
      </c>
      <c r="L125" s="14">
        <f t="shared" si="31"/>
        <v>178</v>
      </c>
      <c r="M125" s="14">
        <f t="shared" si="23"/>
        <v>133.30929927970533</v>
      </c>
      <c r="N125" s="14">
        <f t="shared" si="24"/>
        <v>222.69070072029467</v>
      </c>
      <c r="P125" s="15">
        <v>117</v>
      </c>
      <c r="Q125" s="14">
        <f t="shared" si="25"/>
        <v>218.14722654982012</v>
      </c>
      <c r="R125" s="14">
        <f t="shared" si="26"/>
        <v>125.0327469740637</v>
      </c>
      <c r="S125" s="14">
        <f t="shared" si="27"/>
        <v>305.63442346925717</v>
      </c>
    </row>
    <row r="126" spans="5:19" x14ac:dyDescent="0.35">
      <c r="E126" s="19">
        <v>118</v>
      </c>
      <c r="F126" s="21">
        <v>1.6523955275672131</v>
      </c>
      <c r="G126" s="14">
        <f t="shared" si="28"/>
        <v>190.11918909973002</v>
      </c>
      <c r="H126" s="14">
        <f t="shared" si="29"/>
        <v>217.25008491023738</v>
      </c>
      <c r="I126" s="14">
        <f t="shared" si="30"/>
        <v>220.56216376373382</v>
      </c>
      <c r="K126" s="15">
        <v>118</v>
      </c>
      <c r="L126" s="14">
        <f t="shared" si="31"/>
        <v>178.66666666666669</v>
      </c>
      <c r="M126" s="14">
        <f t="shared" si="23"/>
        <v>133.78538640067731</v>
      </c>
      <c r="N126" s="14">
        <f t="shared" si="24"/>
        <v>223.54794693265606</v>
      </c>
      <c r="P126" s="15">
        <v>118</v>
      </c>
      <c r="Q126" s="14">
        <f t="shared" si="25"/>
        <v>219.60639990031217</v>
      </c>
      <c r="R126" s="14">
        <f t="shared" si="26"/>
        <v>125.51170861973814</v>
      </c>
      <c r="S126" s="14">
        <f t="shared" si="27"/>
        <v>307.97686155023143</v>
      </c>
    </row>
    <row r="127" spans="5:19" x14ac:dyDescent="0.35">
      <c r="E127" s="19">
        <v>119</v>
      </c>
      <c r="F127" s="21">
        <v>0.35707014380333651</v>
      </c>
      <c r="G127" s="14">
        <f t="shared" si="28"/>
        <v>192.3262527603903</v>
      </c>
      <c r="H127" s="14">
        <f t="shared" si="29"/>
        <v>222.04493258704488</v>
      </c>
      <c r="I127" s="14">
        <f t="shared" si="30"/>
        <v>225.2737802452599</v>
      </c>
      <c r="K127" s="15">
        <v>119</v>
      </c>
      <c r="L127" s="14">
        <f t="shared" si="31"/>
        <v>179.33333333333331</v>
      </c>
      <c r="M127" s="14">
        <f t="shared" si="23"/>
        <v>134.26227936565215</v>
      </c>
      <c r="N127" s="14">
        <f t="shared" si="24"/>
        <v>224.40438730101448</v>
      </c>
      <c r="P127" s="15">
        <v>119</v>
      </c>
      <c r="Q127" s="14">
        <f t="shared" si="25"/>
        <v>221.07533357139343</v>
      </c>
      <c r="R127" s="14">
        <f t="shared" si="26"/>
        <v>125.99352032595255</v>
      </c>
      <c r="S127" s="14">
        <f t="shared" si="27"/>
        <v>310.33475168071402</v>
      </c>
    </row>
    <row r="128" spans="5:19" x14ac:dyDescent="0.35">
      <c r="E128" s="20">
        <v>120</v>
      </c>
      <c r="F128" s="21">
        <v>0.40167196511191622</v>
      </c>
      <c r="G128" s="14">
        <f t="shared" si="28"/>
        <v>194.72606132245136</v>
      </c>
      <c r="H128" s="14">
        <f t="shared" si="29"/>
        <v>227.37358589089152</v>
      </c>
      <c r="I128" s="14">
        <f t="shared" si="30"/>
        <v>230.52995237276284</v>
      </c>
      <c r="K128" s="15">
        <v>120</v>
      </c>
      <c r="L128" s="14">
        <f t="shared" si="31"/>
        <v>180</v>
      </c>
      <c r="M128" s="14">
        <f t="shared" si="23"/>
        <v>134.73996803800321</v>
      </c>
      <c r="N128" s="14">
        <f t="shared" si="24"/>
        <v>225.26003196199679</v>
      </c>
      <c r="P128" s="15">
        <v>120</v>
      </c>
      <c r="Q128" s="14">
        <f t="shared" si="25"/>
        <v>222.55409284924679</v>
      </c>
      <c r="R128" s="14">
        <f t="shared" si="26"/>
        <v>126.47818799307433</v>
      </c>
      <c r="S128" s="14">
        <f t="shared" si="27"/>
        <v>312.7082057134744</v>
      </c>
    </row>
  </sheetData>
  <mergeCells count="9">
    <mergeCell ref="R6:S6"/>
    <mergeCell ref="K6:K7"/>
    <mergeCell ref="L6:L7"/>
    <mergeCell ref="M6:N6"/>
    <mergeCell ref="E6:E7"/>
    <mergeCell ref="F6:F7"/>
    <mergeCell ref="G6:I6"/>
    <mergeCell ref="P6:P7"/>
    <mergeCell ref="Q6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Read me</vt:lpstr>
      <vt:lpstr>Data</vt:lpstr>
      <vt:lpstr>Fig. ABM</vt:lpstr>
      <vt:lpstr>Fig. GBM</vt:lpstr>
      <vt:lpstr>Fig. Adjsuted ABM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 Bindal</dc:creator>
  <cp:lastModifiedBy>Saral Bindal</cp:lastModifiedBy>
  <dcterms:created xsi:type="dcterms:W3CDTF">2025-12-19T15:01:58Z</dcterms:created>
  <dcterms:modified xsi:type="dcterms:W3CDTF">2026-01-04T14:58:42Z</dcterms:modified>
</cp:coreProperties>
</file>