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edaction\2023-07 Snehasish CHINARA\4. Bitcoin\2. Excel files\"/>
    </mc:Choice>
  </mc:AlternateContent>
  <xr:revisionPtr revIDLastSave="0" documentId="13_ncr:1_{58606F96-6F36-4B64-856C-C44A3105E296}" xr6:coauthVersionLast="47" xr6:coauthVersionMax="47" xr10:uidLastSave="{00000000-0000-0000-0000-000000000000}"/>
  <bookViews>
    <workbookView xWindow="-93" yWindow="-93" windowWidth="25786" windowHeight="13986" activeTab="1" xr2:uid="{4E8180F9-0895-4C02-8ACF-F7278305344C}"/>
  </bookViews>
  <sheets>
    <sheet name="Data" sheetId="2" r:id="rId1"/>
    <sheet name="Figur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 s="1"/>
  <c r="F13" i="2" s="1"/>
  <c r="E7" i="2"/>
  <c r="E8" i="2" s="1"/>
  <c r="J12" i="2"/>
  <c r="I15" i="2"/>
  <c r="I12" i="2"/>
  <c r="C12" i="2"/>
  <c r="B13" i="2" s="1"/>
  <c r="C13" i="2" s="1"/>
  <c r="B14" i="2" s="1"/>
  <c r="C14" i="2" s="1"/>
  <c r="B15" i="2" s="1"/>
  <c r="C15" i="2" s="1"/>
  <c r="B16" i="2" s="1"/>
  <c r="I16" i="2" s="1"/>
  <c r="D13" i="2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F12" i="2" l="1"/>
  <c r="G12" i="2" s="1"/>
  <c r="J13" i="2" s="1"/>
  <c r="G13" i="2"/>
  <c r="J14" i="2" s="1"/>
  <c r="I13" i="2"/>
  <c r="E14" i="2"/>
  <c r="I14" i="2"/>
  <c r="C16" i="2"/>
  <c r="E15" i="2" l="1"/>
  <c r="F14" i="2"/>
  <c r="G14" i="2" s="1"/>
  <c r="B17" i="2"/>
  <c r="J15" i="2" l="1"/>
  <c r="C17" i="2"/>
  <c r="B18" i="2" s="1"/>
  <c r="I17" i="2"/>
  <c r="F15" i="2"/>
  <c r="G15" i="2" s="1"/>
  <c r="E16" i="2"/>
  <c r="J16" i="2" l="1"/>
  <c r="C18" i="2"/>
  <c r="B19" i="2" s="1"/>
  <c r="I18" i="2"/>
  <c r="F16" i="2"/>
  <c r="G16" i="2" s="1"/>
  <c r="E17" i="2"/>
  <c r="J17" i="2" l="1"/>
  <c r="C19" i="2"/>
  <c r="B20" i="2" s="1"/>
  <c r="I19" i="2"/>
  <c r="E18" i="2"/>
  <c r="F17" i="2"/>
  <c r="G17" i="2" s="1"/>
  <c r="J18" i="2" l="1"/>
  <c r="C20" i="2"/>
  <c r="B21" i="2" s="1"/>
  <c r="I20" i="2"/>
  <c r="E19" i="2"/>
  <c r="F18" i="2"/>
  <c r="G18" i="2" s="1"/>
  <c r="J19" i="2" l="1"/>
  <c r="C21" i="2"/>
  <c r="B22" i="2" s="1"/>
  <c r="I21" i="2"/>
  <c r="E20" i="2"/>
  <c r="F19" i="2"/>
  <c r="G19" i="2" s="1"/>
  <c r="J20" i="2" l="1"/>
  <c r="C22" i="2"/>
  <c r="B23" i="2" s="1"/>
  <c r="I22" i="2"/>
  <c r="E21" i="2"/>
  <c r="F20" i="2"/>
  <c r="G20" i="2" s="1"/>
  <c r="J21" i="2" l="1"/>
  <c r="C23" i="2"/>
  <c r="B24" i="2" s="1"/>
  <c r="I23" i="2"/>
  <c r="E22" i="2"/>
  <c r="F21" i="2"/>
  <c r="G21" i="2" s="1"/>
  <c r="J22" i="2" l="1"/>
  <c r="C24" i="2"/>
  <c r="B25" i="2" s="1"/>
  <c r="I24" i="2"/>
  <c r="E23" i="2"/>
  <c r="F22" i="2"/>
  <c r="G22" i="2" s="1"/>
  <c r="J23" i="2" l="1"/>
  <c r="C25" i="2"/>
  <c r="B26" i="2" s="1"/>
  <c r="I25" i="2"/>
  <c r="E24" i="2"/>
  <c r="F23" i="2"/>
  <c r="G23" i="2" s="1"/>
  <c r="J24" i="2" l="1"/>
  <c r="C26" i="2"/>
  <c r="B27" i="2" s="1"/>
  <c r="I26" i="2"/>
  <c r="E25" i="2"/>
  <c r="F24" i="2"/>
  <c r="G24" i="2" s="1"/>
  <c r="J25" i="2" l="1"/>
  <c r="C27" i="2"/>
  <c r="B28" i="2" s="1"/>
  <c r="I27" i="2"/>
  <c r="E26" i="2"/>
  <c r="F25" i="2"/>
  <c r="G25" i="2" s="1"/>
  <c r="J26" i="2" l="1"/>
  <c r="C28" i="2"/>
  <c r="B29" i="2" s="1"/>
  <c r="I28" i="2"/>
  <c r="E27" i="2"/>
  <c r="F26" i="2"/>
  <c r="G26" i="2" s="1"/>
  <c r="J27" i="2" l="1"/>
  <c r="C29" i="2"/>
  <c r="B30" i="2" s="1"/>
  <c r="I29" i="2"/>
  <c r="E28" i="2"/>
  <c r="F27" i="2"/>
  <c r="G27" i="2" s="1"/>
  <c r="J28" i="2" l="1"/>
  <c r="C30" i="2"/>
  <c r="B31" i="2" s="1"/>
  <c r="I30" i="2"/>
  <c r="F28" i="2"/>
  <c r="G28" i="2" s="1"/>
  <c r="E29" i="2"/>
  <c r="J29" i="2" l="1"/>
  <c r="C31" i="2"/>
  <c r="B32" i="2" s="1"/>
  <c r="I31" i="2"/>
  <c r="F29" i="2"/>
  <c r="G29" i="2" s="1"/>
  <c r="E30" i="2"/>
  <c r="J30" i="2" l="1"/>
  <c r="C32" i="2"/>
  <c r="B33" i="2" s="1"/>
  <c r="I32" i="2"/>
  <c r="E31" i="2"/>
  <c r="F30" i="2"/>
  <c r="G30" i="2" s="1"/>
  <c r="J31" i="2" s="1"/>
  <c r="C33" i="2" l="1"/>
  <c r="B34" i="2" s="1"/>
  <c r="I33" i="2"/>
  <c r="F31" i="2"/>
  <c r="G31" i="2" s="1"/>
  <c r="J32" i="2" s="1"/>
  <c r="E32" i="2"/>
  <c r="F32" i="2" l="1"/>
  <c r="G32" i="2" s="1"/>
  <c r="E33" i="2"/>
  <c r="C34" i="2"/>
  <c r="I34" i="2"/>
  <c r="B35" i="2" l="1"/>
  <c r="I35" i="2" s="1"/>
  <c r="F33" i="2"/>
  <c r="G33" i="2" s="1"/>
  <c r="J34" i="2" s="1"/>
  <c r="E34" i="2"/>
  <c r="J33" i="2"/>
  <c r="F34" i="2" l="1"/>
  <c r="G34" i="2" s="1"/>
  <c r="J35" i="2" s="1"/>
  <c r="E35" i="2"/>
  <c r="C35" i="2"/>
  <c r="B36" i="2" s="1"/>
  <c r="C36" i="2" l="1"/>
  <c r="B37" i="2" s="1"/>
  <c r="I36" i="2"/>
  <c r="F35" i="2"/>
  <c r="G35" i="2" s="1"/>
  <c r="J36" i="2" s="1"/>
  <c r="E36" i="2"/>
  <c r="F36" i="2" l="1"/>
  <c r="G36" i="2" s="1"/>
  <c r="J37" i="2" s="1"/>
  <c r="E37" i="2"/>
  <c r="C37" i="2"/>
  <c r="B38" i="2" s="1"/>
  <c r="I37" i="2"/>
  <c r="C38" i="2" l="1"/>
  <c r="B39" i="2" s="1"/>
  <c r="I38" i="2"/>
  <c r="F37" i="2"/>
  <c r="G37" i="2" s="1"/>
  <c r="J38" i="2" s="1"/>
  <c r="E38" i="2"/>
  <c r="F38" i="2" l="1"/>
  <c r="G38" i="2" s="1"/>
  <c r="E39" i="2"/>
  <c r="C39" i="2"/>
  <c r="B40" i="2" s="1"/>
  <c r="I39" i="2"/>
  <c r="C40" i="2" l="1"/>
  <c r="B41" i="2" s="1"/>
  <c r="I40" i="2"/>
  <c r="F39" i="2"/>
  <c r="G39" i="2" s="1"/>
  <c r="J40" i="2" s="1"/>
  <c r="E40" i="2"/>
  <c r="J39" i="2"/>
  <c r="F40" i="2" l="1"/>
  <c r="G40" i="2" s="1"/>
  <c r="J41" i="2" s="1"/>
  <c r="E41" i="2"/>
  <c r="C41" i="2"/>
  <c r="B42" i="2" s="1"/>
  <c r="I41" i="2"/>
  <c r="C42" i="2" l="1"/>
  <c r="B43" i="2" s="1"/>
  <c r="I42" i="2"/>
  <c r="F41" i="2"/>
  <c r="G41" i="2" s="1"/>
  <c r="J42" i="2" s="1"/>
  <c r="E42" i="2"/>
  <c r="E43" i="2" l="1"/>
  <c r="F42" i="2"/>
  <c r="G42" i="2" s="1"/>
  <c r="J43" i="2" s="1"/>
  <c r="C43" i="2"/>
  <c r="B44" i="2" s="1"/>
  <c r="I43" i="2"/>
  <c r="C44" i="2" l="1"/>
  <c r="I44" i="2"/>
  <c r="F43" i="2"/>
  <c r="G43" i="2" s="1"/>
  <c r="E44" i="2"/>
  <c r="F44" i="2" s="1"/>
  <c r="G44" i="2" l="1"/>
  <c r="J44" i="2"/>
</calcChain>
</file>

<file path=xl/sharedStrings.xml><?xml version="1.0" encoding="utf-8"?>
<sst xmlns="http://schemas.openxmlformats.org/spreadsheetml/2006/main" count="15" uniqueCount="15">
  <si>
    <t>Ending date</t>
  </si>
  <si>
    <t>Beginning date</t>
  </si>
  <si>
    <t>Period</t>
  </si>
  <si>
    <t>Total</t>
  </si>
  <si>
    <t>Bitcoin premium
per block</t>
  </si>
  <si>
    <t>Data for the number of bitcoins in circulation</t>
  </si>
  <si>
    <t>Characteristics of bitcoin</t>
  </si>
  <si>
    <t>Number of blocks between two halvings</t>
  </si>
  <si>
    <t>Number of days between two halvings</t>
  </si>
  <si>
    <t>Number of years between two halvings</t>
  </si>
  <si>
    <t>Number
of blocks</t>
  </si>
  <si>
    <t>Bitcoin premium per block for the first block</t>
  </si>
  <si>
    <t>Number of bitcoins in circulation</t>
  </si>
  <si>
    <t>Created during each period</t>
  </si>
  <si>
    <t>Data for the 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</si>
</sst>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7" formatCode="0.0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0" xfId="0" applyFont="1"/>
    <xf numFmtId="167" fontId="0" fillId="0" borderId="0" xfId="0" applyNumberFormat="1"/>
    <xf numFmtId="2" fontId="0" fillId="0" borderId="0" xfId="0" applyNumberFormat="1"/>
    <xf numFmtId="164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SG" sz="18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Number of bitcoins in circulation</a:t>
            </a:r>
            <a:endParaRPr lang="en-GB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3597959566616398"/>
          <c:y val="5.174644243208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0060328823391088"/>
          <c:y val="0.15072189401332367"/>
          <c:w val="0.73260934155502977"/>
          <c:h val="0.55897412002264912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Data!$I$12:$I$44</c:f>
              <c:numCache>
                <c:formatCode>dd/mm/yyyy;@</c:formatCode>
                <c:ptCount val="33"/>
                <c:pt idx="0">
                  <c:v>39816</c:v>
                </c:pt>
                <c:pt idx="1">
                  <c:v>41274.333333333336</c:v>
                </c:pt>
                <c:pt idx="2">
                  <c:v>42732.666666666672</c:v>
                </c:pt>
                <c:pt idx="3">
                  <c:v>44191.000000000007</c:v>
                </c:pt>
                <c:pt idx="4">
                  <c:v>45649.333333333343</c:v>
                </c:pt>
                <c:pt idx="5">
                  <c:v>47107.666666666679</c:v>
                </c:pt>
                <c:pt idx="6">
                  <c:v>48566.000000000015</c:v>
                </c:pt>
                <c:pt idx="7">
                  <c:v>50024.33333333335</c:v>
                </c:pt>
                <c:pt idx="8">
                  <c:v>51482.666666666686</c:v>
                </c:pt>
                <c:pt idx="9">
                  <c:v>52941.000000000022</c:v>
                </c:pt>
                <c:pt idx="10">
                  <c:v>54399.333333333358</c:v>
                </c:pt>
                <c:pt idx="11">
                  <c:v>55857.666666666693</c:v>
                </c:pt>
                <c:pt idx="12">
                  <c:v>57316.000000000029</c:v>
                </c:pt>
                <c:pt idx="13">
                  <c:v>58774.333333333365</c:v>
                </c:pt>
                <c:pt idx="14">
                  <c:v>60232.666666666701</c:v>
                </c:pt>
                <c:pt idx="15">
                  <c:v>61691.000000000036</c:v>
                </c:pt>
                <c:pt idx="16">
                  <c:v>63149.333333333372</c:v>
                </c:pt>
                <c:pt idx="17">
                  <c:v>64607.666666666708</c:v>
                </c:pt>
                <c:pt idx="18">
                  <c:v>66066.000000000044</c:v>
                </c:pt>
                <c:pt idx="19">
                  <c:v>67524.333333333372</c:v>
                </c:pt>
                <c:pt idx="20">
                  <c:v>68982.666666666701</c:v>
                </c:pt>
                <c:pt idx="21">
                  <c:v>70441.000000000029</c:v>
                </c:pt>
                <c:pt idx="22">
                  <c:v>71899.333333333358</c:v>
                </c:pt>
                <c:pt idx="23">
                  <c:v>73357.666666666686</c:v>
                </c:pt>
                <c:pt idx="24">
                  <c:v>74816.000000000015</c:v>
                </c:pt>
                <c:pt idx="25">
                  <c:v>76274.333333333343</c:v>
                </c:pt>
                <c:pt idx="26">
                  <c:v>77732.666666666672</c:v>
                </c:pt>
                <c:pt idx="27">
                  <c:v>79191</c:v>
                </c:pt>
                <c:pt idx="28">
                  <c:v>80649.333333333328</c:v>
                </c:pt>
                <c:pt idx="29">
                  <c:v>82107.666666666657</c:v>
                </c:pt>
                <c:pt idx="30">
                  <c:v>83565.999999999985</c:v>
                </c:pt>
                <c:pt idx="31">
                  <c:v>85024.333333333314</c:v>
                </c:pt>
                <c:pt idx="32">
                  <c:v>86482.666666666642</c:v>
                </c:pt>
              </c:numCache>
            </c:numRef>
          </c:cat>
          <c:val>
            <c:numRef>
              <c:f>Data!$J$12:$J$44</c:f>
              <c:numCache>
                <c:formatCode>#,##0</c:formatCode>
                <c:ptCount val="33"/>
                <c:pt idx="0" formatCode="General">
                  <c:v>0</c:v>
                </c:pt>
                <c:pt idx="1">
                  <c:v>10500000</c:v>
                </c:pt>
                <c:pt idx="2">
                  <c:v>15750000</c:v>
                </c:pt>
                <c:pt idx="3">
                  <c:v>18375000</c:v>
                </c:pt>
                <c:pt idx="4">
                  <c:v>19687500</c:v>
                </c:pt>
                <c:pt idx="5">
                  <c:v>20343750</c:v>
                </c:pt>
                <c:pt idx="6">
                  <c:v>20671875</c:v>
                </c:pt>
                <c:pt idx="7">
                  <c:v>20835937.5</c:v>
                </c:pt>
                <c:pt idx="8">
                  <c:v>20917968.75</c:v>
                </c:pt>
                <c:pt idx="9">
                  <c:v>20958984.375</c:v>
                </c:pt>
                <c:pt idx="10">
                  <c:v>20979492.1875</c:v>
                </c:pt>
                <c:pt idx="11">
                  <c:v>20989746.09375</c:v>
                </c:pt>
                <c:pt idx="12">
                  <c:v>20994873.046875</c:v>
                </c:pt>
                <c:pt idx="13">
                  <c:v>20997436.5234375</c:v>
                </c:pt>
                <c:pt idx="14">
                  <c:v>20998718.26171875</c:v>
                </c:pt>
                <c:pt idx="15">
                  <c:v>20999359.130859375</c:v>
                </c:pt>
                <c:pt idx="16">
                  <c:v>20999679.565429688</c:v>
                </c:pt>
                <c:pt idx="17">
                  <c:v>20999839.782714844</c:v>
                </c:pt>
                <c:pt idx="18">
                  <c:v>20999919.891357422</c:v>
                </c:pt>
                <c:pt idx="19">
                  <c:v>20999959.945678711</c:v>
                </c:pt>
                <c:pt idx="20">
                  <c:v>20999979.972839355</c:v>
                </c:pt>
                <c:pt idx="21">
                  <c:v>20999989.986419678</c:v>
                </c:pt>
                <c:pt idx="22">
                  <c:v>20999994.993209839</c:v>
                </c:pt>
                <c:pt idx="23">
                  <c:v>20999997.496604919</c:v>
                </c:pt>
                <c:pt idx="24">
                  <c:v>20999998.74830246</c:v>
                </c:pt>
                <c:pt idx="25">
                  <c:v>20999999.37415123</c:v>
                </c:pt>
                <c:pt idx="26">
                  <c:v>20999999.687075615</c:v>
                </c:pt>
                <c:pt idx="27">
                  <c:v>20999999.843537807</c:v>
                </c:pt>
                <c:pt idx="28">
                  <c:v>20999999.921768904</c:v>
                </c:pt>
                <c:pt idx="29">
                  <c:v>20999999.960884452</c:v>
                </c:pt>
                <c:pt idx="30">
                  <c:v>20999999.980442226</c:v>
                </c:pt>
                <c:pt idx="31">
                  <c:v>20999999.990221113</c:v>
                </c:pt>
                <c:pt idx="32">
                  <c:v>20999999.995110556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0-490D-B350-52D22C780F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19199440"/>
        <c:axId val="1919844080"/>
      </c:lineChart>
      <c:catAx>
        <c:axId val="191919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(in years)</a:t>
                </a:r>
              </a:p>
            </c:rich>
          </c:tx>
          <c:layout>
            <c:manualLayout>
              <c:xMode val="edge"/>
              <c:yMode val="edge"/>
              <c:x val="0.48242049798764075"/>
              <c:y val="0.87541197164024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r-FR"/>
            </a:p>
          </c:txPr>
        </c:title>
        <c:numFmt formatCode="dd/mm/yyyy;@" sourceLinked="0"/>
        <c:majorTickMark val="out"/>
        <c:minorTickMark val="none"/>
        <c:tickLblPos val="nextTo"/>
        <c:spPr>
          <a:noFill/>
          <a:ln w="222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844080"/>
        <c:crosses val="autoZero"/>
        <c:auto val="0"/>
        <c:lblAlgn val="ctr"/>
        <c:lblOffset val="100"/>
        <c:noMultiLvlLbl val="0"/>
      </c:catAx>
      <c:valAx>
        <c:axId val="191984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bitcoins</a:t>
                </a:r>
              </a:p>
            </c:rich>
          </c:tx>
          <c:layout>
            <c:manualLayout>
              <c:xMode val="edge"/>
              <c:yMode val="edge"/>
              <c:x val="3.3556496121902903E-2"/>
              <c:y val="0.27512699766215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199440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  <a:prstDash val="sysDot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9596A0E-5BCE-4360-ACDC-A23C34D6A012}">
  <sheetPr/>
  <sheetViews>
    <sheetView tabSelected="1"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054" cy="607353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7FC10D-9338-D55B-046D-86766DB850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55A81-B1C2-408B-80F2-42FD68DC2983}">
  <dimension ref="A1:J44"/>
  <sheetViews>
    <sheetView zoomScale="115" zoomScaleNormal="115" workbookViewId="0">
      <selection activeCell="B8" sqref="B8"/>
    </sheetView>
  </sheetViews>
  <sheetFormatPr baseColWidth="10" defaultRowHeight="14.35" x14ac:dyDescent="0.5"/>
  <cols>
    <col min="1" max="1" width="3.29296875" customWidth="1"/>
    <col min="2" max="3" width="14.64453125" customWidth="1"/>
    <col min="4" max="5" width="17.8203125" customWidth="1"/>
    <col min="6" max="7" width="23.64453125" customWidth="1"/>
    <col min="11" max="11" width="10.8203125" customWidth="1"/>
  </cols>
  <sheetData>
    <row r="1" spans="1:10" ht="18" x14ac:dyDescent="0.6">
      <c r="A1" s="5" t="s">
        <v>5</v>
      </c>
    </row>
    <row r="3" spans="1:10" x14ac:dyDescent="0.5">
      <c r="B3" s="9" t="s">
        <v>6</v>
      </c>
    </row>
    <row r="5" spans="1:10" x14ac:dyDescent="0.5">
      <c r="B5" t="s">
        <v>11</v>
      </c>
      <c r="E5">
        <v>50</v>
      </c>
    </row>
    <row r="6" spans="1:10" x14ac:dyDescent="0.5">
      <c r="B6" t="s">
        <v>7</v>
      </c>
      <c r="E6" s="1">
        <v>210000</v>
      </c>
    </row>
    <row r="7" spans="1:10" x14ac:dyDescent="0.5">
      <c r="B7" t="s">
        <v>8</v>
      </c>
      <c r="E7" s="11">
        <f>E6/(24*6)</f>
        <v>1458.3333333333333</v>
      </c>
    </row>
    <row r="8" spans="1:10" x14ac:dyDescent="0.5">
      <c r="B8" t="s">
        <v>9</v>
      </c>
      <c r="E8" s="10">
        <f>E7/365</f>
        <v>3.9954337899543377</v>
      </c>
    </row>
    <row r="10" spans="1:10" x14ac:dyDescent="0.5">
      <c r="B10" s="13" t="s">
        <v>2</v>
      </c>
      <c r="C10" s="13"/>
      <c r="D10" s="14" t="s">
        <v>10</v>
      </c>
      <c r="E10" s="14" t="s">
        <v>4</v>
      </c>
      <c r="F10" s="13" t="s">
        <v>12</v>
      </c>
      <c r="G10" s="13"/>
      <c r="I10" s="9" t="s">
        <v>14</v>
      </c>
    </row>
    <row r="11" spans="1:10" x14ac:dyDescent="0.5">
      <c r="B11" s="15" t="s">
        <v>1</v>
      </c>
      <c r="C11" s="15" t="s">
        <v>0</v>
      </c>
      <c r="D11" s="13"/>
      <c r="E11" s="13"/>
      <c r="F11" s="15" t="s">
        <v>13</v>
      </c>
      <c r="G11" s="15" t="s">
        <v>3</v>
      </c>
    </row>
    <row r="12" spans="1:10" x14ac:dyDescent="0.5">
      <c r="B12" s="12">
        <v>39816</v>
      </c>
      <c r="C12" s="12">
        <f>B12+E7</f>
        <v>41274.333333333336</v>
      </c>
      <c r="D12" s="2">
        <v>0</v>
      </c>
      <c r="E12" s="3">
        <f>E5</f>
        <v>50</v>
      </c>
      <c r="F12" s="4">
        <f>$E$6*E12</f>
        <v>10500000</v>
      </c>
      <c r="G12" s="2">
        <f>F12</f>
        <v>10500000</v>
      </c>
      <c r="I12" s="8">
        <f>B12</f>
        <v>39816</v>
      </c>
      <c r="J12" s="6">
        <f>0</f>
        <v>0</v>
      </c>
    </row>
    <row r="13" spans="1:10" x14ac:dyDescent="0.5">
      <c r="B13" s="12">
        <f>C12</f>
        <v>41274.333333333336</v>
      </c>
      <c r="C13" s="12">
        <f>B13+$E$7</f>
        <v>42732.666666666672</v>
      </c>
      <c r="D13" s="2">
        <f>E6</f>
        <v>210000</v>
      </c>
      <c r="E13" s="3">
        <f>E12/2</f>
        <v>25</v>
      </c>
      <c r="F13" s="4">
        <f t="shared" ref="F13:F39" si="0">$E$6*E13</f>
        <v>5250000</v>
      </c>
      <c r="G13" s="2">
        <f>G12+F13</f>
        <v>15750000</v>
      </c>
      <c r="I13" s="8">
        <f t="shared" ref="I13:I44" si="1">B13</f>
        <v>41274.333333333336</v>
      </c>
      <c r="J13" s="7">
        <f>G12</f>
        <v>10500000</v>
      </c>
    </row>
    <row r="14" spans="1:10" x14ac:dyDescent="0.5">
      <c r="B14" s="12">
        <f>C13</f>
        <v>42732.666666666672</v>
      </c>
      <c r="C14" s="12">
        <f>B14+$E$7</f>
        <v>44191.000000000007</v>
      </c>
      <c r="D14" s="2">
        <f>D13+$E$6</f>
        <v>420000</v>
      </c>
      <c r="E14" s="3">
        <f t="shared" ref="E14:E30" si="2">E13/2</f>
        <v>12.5</v>
      </c>
      <c r="F14" s="4">
        <f t="shared" si="0"/>
        <v>2625000</v>
      </c>
      <c r="G14" s="2">
        <f t="shared" ref="G14:G30" si="3">G13+F14</f>
        <v>18375000</v>
      </c>
      <c r="I14" s="8">
        <f t="shared" si="1"/>
        <v>42732.666666666672</v>
      </c>
      <c r="J14" s="7">
        <f t="shared" ref="J14:J44" si="4">G13</f>
        <v>15750000</v>
      </c>
    </row>
    <row r="15" spans="1:10" x14ac:dyDescent="0.5">
      <c r="B15" s="12">
        <f t="shared" ref="B15:B39" si="5">C14</f>
        <v>44191.000000000007</v>
      </c>
      <c r="C15" s="12">
        <f>B15+$E$7</f>
        <v>45649.333333333343</v>
      </c>
      <c r="D15" s="2">
        <f t="shared" ref="D15:D30" si="6">D14+$E$6</f>
        <v>630000</v>
      </c>
      <c r="E15" s="3">
        <f t="shared" si="2"/>
        <v>6.25</v>
      </c>
      <c r="F15" s="4">
        <f t="shared" si="0"/>
        <v>1312500</v>
      </c>
      <c r="G15" s="2">
        <f t="shared" si="3"/>
        <v>19687500</v>
      </c>
      <c r="I15" s="8">
        <f t="shared" si="1"/>
        <v>44191.000000000007</v>
      </c>
      <c r="J15" s="7">
        <f t="shared" si="4"/>
        <v>18375000</v>
      </c>
    </row>
    <row r="16" spans="1:10" x14ac:dyDescent="0.5">
      <c r="B16" s="12">
        <f t="shared" si="5"/>
        <v>45649.333333333343</v>
      </c>
      <c r="C16" s="12">
        <f>B16+$E$7</f>
        <v>47107.666666666679</v>
      </c>
      <c r="D16" s="2">
        <f t="shared" si="6"/>
        <v>840000</v>
      </c>
      <c r="E16" s="3">
        <f t="shared" si="2"/>
        <v>3.125</v>
      </c>
      <c r="F16" s="4">
        <f t="shared" si="0"/>
        <v>656250</v>
      </c>
      <c r="G16" s="2">
        <f t="shared" si="3"/>
        <v>20343750</v>
      </c>
      <c r="I16" s="8">
        <f t="shared" si="1"/>
        <v>45649.333333333343</v>
      </c>
      <c r="J16" s="7">
        <f t="shared" si="4"/>
        <v>19687500</v>
      </c>
    </row>
    <row r="17" spans="2:10" x14ac:dyDescent="0.5">
      <c r="B17" s="12">
        <f t="shared" si="5"/>
        <v>47107.666666666679</v>
      </c>
      <c r="C17" s="12">
        <f>B17+$E$7</f>
        <v>48566.000000000015</v>
      </c>
      <c r="D17" s="2">
        <f t="shared" si="6"/>
        <v>1050000</v>
      </c>
      <c r="E17" s="3">
        <f t="shared" si="2"/>
        <v>1.5625</v>
      </c>
      <c r="F17" s="4">
        <f t="shared" si="0"/>
        <v>328125</v>
      </c>
      <c r="G17" s="2">
        <f t="shared" si="3"/>
        <v>20671875</v>
      </c>
      <c r="I17" s="8">
        <f t="shared" si="1"/>
        <v>47107.666666666679</v>
      </c>
      <c r="J17" s="7">
        <f t="shared" si="4"/>
        <v>20343750</v>
      </c>
    </row>
    <row r="18" spans="2:10" x14ac:dyDescent="0.5">
      <c r="B18" s="12">
        <f t="shared" si="5"/>
        <v>48566.000000000015</v>
      </c>
      <c r="C18" s="12">
        <f>B18+$E$7</f>
        <v>50024.33333333335</v>
      </c>
      <c r="D18" s="2">
        <f t="shared" si="6"/>
        <v>1260000</v>
      </c>
      <c r="E18" s="3">
        <f t="shared" si="2"/>
        <v>0.78125</v>
      </c>
      <c r="F18" s="4">
        <f t="shared" si="0"/>
        <v>164062.5</v>
      </c>
      <c r="G18" s="2">
        <f t="shared" si="3"/>
        <v>20835937.5</v>
      </c>
      <c r="I18" s="8">
        <f t="shared" si="1"/>
        <v>48566.000000000015</v>
      </c>
      <c r="J18" s="7">
        <f t="shared" si="4"/>
        <v>20671875</v>
      </c>
    </row>
    <row r="19" spans="2:10" x14ac:dyDescent="0.5">
      <c r="B19" s="12">
        <f t="shared" si="5"/>
        <v>50024.33333333335</v>
      </c>
      <c r="C19" s="12">
        <f>B19+$E$7</f>
        <v>51482.666666666686</v>
      </c>
      <c r="D19" s="2">
        <f t="shared" si="6"/>
        <v>1470000</v>
      </c>
      <c r="E19" s="3">
        <f t="shared" si="2"/>
        <v>0.390625</v>
      </c>
      <c r="F19" s="4">
        <f t="shared" si="0"/>
        <v>82031.25</v>
      </c>
      <c r="G19" s="2">
        <f t="shared" si="3"/>
        <v>20917968.75</v>
      </c>
      <c r="I19" s="8">
        <f t="shared" si="1"/>
        <v>50024.33333333335</v>
      </c>
      <c r="J19" s="7">
        <f t="shared" si="4"/>
        <v>20835937.5</v>
      </c>
    </row>
    <row r="20" spans="2:10" x14ac:dyDescent="0.5">
      <c r="B20" s="12">
        <f t="shared" si="5"/>
        <v>51482.666666666686</v>
      </c>
      <c r="C20" s="12">
        <f>B20+$E$7</f>
        <v>52941.000000000022</v>
      </c>
      <c r="D20" s="2">
        <f t="shared" si="6"/>
        <v>1680000</v>
      </c>
      <c r="E20" s="3">
        <f t="shared" si="2"/>
        <v>0.1953125</v>
      </c>
      <c r="F20" s="4">
        <f t="shared" si="0"/>
        <v>41015.625</v>
      </c>
      <c r="G20" s="2">
        <f t="shared" si="3"/>
        <v>20958984.375</v>
      </c>
      <c r="I20" s="8">
        <f t="shared" si="1"/>
        <v>51482.666666666686</v>
      </c>
      <c r="J20" s="7">
        <f t="shared" si="4"/>
        <v>20917968.75</v>
      </c>
    </row>
    <row r="21" spans="2:10" x14ac:dyDescent="0.5">
      <c r="B21" s="12">
        <f t="shared" si="5"/>
        <v>52941.000000000022</v>
      </c>
      <c r="C21" s="12">
        <f>B21+$E$7</f>
        <v>54399.333333333358</v>
      </c>
      <c r="D21" s="2">
        <f t="shared" si="6"/>
        <v>1890000</v>
      </c>
      <c r="E21" s="3">
        <f t="shared" si="2"/>
        <v>9.765625E-2</v>
      </c>
      <c r="F21" s="4">
        <f t="shared" si="0"/>
        <v>20507.8125</v>
      </c>
      <c r="G21" s="2">
        <f t="shared" si="3"/>
        <v>20979492.1875</v>
      </c>
      <c r="I21" s="8">
        <f t="shared" si="1"/>
        <v>52941.000000000022</v>
      </c>
      <c r="J21" s="7">
        <f t="shared" si="4"/>
        <v>20958984.375</v>
      </c>
    </row>
    <row r="22" spans="2:10" x14ac:dyDescent="0.5">
      <c r="B22" s="12">
        <f t="shared" si="5"/>
        <v>54399.333333333358</v>
      </c>
      <c r="C22" s="12">
        <f>B22+$E$7</f>
        <v>55857.666666666693</v>
      </c>
      <c r="D22" s="2">
        <f t="shared" si="6"/>
        <v>2100000</v>
      </c>
      <c r="E22" s="3">
        <f t="shared" si="2"/>
        <v>4.8828125E-2</v>
      </c>
      <c r="F22" s="4">
        <f t="shared" si="0"/>
        <v>10253.90625</v>
      </c>
      <c r="G22" s="2">
        <f t="shared" si="3"/>
        <v>20989746.09375</v>
      </c>
      <c r="I22" s="8">
        <f t="shared" si="1"/>
        <v>54399.333333333358</v>
      </c>
      <c r="J22" s="7">
        <f t="shared" si="4"/>
        <v>20979492.1875</v>
      </c>
    </row>
    <row r="23" spans="2:10" x14ac:dyDescent="0.5">
      <c r="B23" s="12">
        <f t="shared" si="5"/>
        <v>55857.666666666693</v>
      </c>
      <c r="C23" s="12">
        <f>B23+$E$7</f>
        <v>57316.000000000029</v>
      </c>
      <c r="D23" s="2">
        <f t="shared" si="6"/>
        <v>2310000</v>
      </c>
      <c r="E23" s="3">
        <f t="shared" si="2"/>
        <v>2.44140625E-2</v>
      </c>
      <c r="F23" s="4">
        <f t="shared" si="0"/>
        <v>5126.953125</v>
      </c>
      <c r="G23" s="2">
        <f t="shared" si="3"/>
        <v>20994873.046875</v>
      </c>
      <c r="I23" s="8">
        <f t="shared" si="1"/>
        <v>55857.666666666693</v>
      </c>
      <c r="J23" s="7">
        <f t="shared" si="4"/>
        <v>20989746.09375</v>
      </c>
    </row>
    <row r="24" spans="2:10" x14ac:dyDescent="0.5">
      <c r="B24" s="12">
        <f t="shared" si="5"/>
        <v>57316.000000000029</v>
      </c>
      <c r="C24" s="12">
        <f>B24+$E$7</f>
        <v>58774.333333333365</v>
      </c>
      <c r="D24" s="2">
        <f t="shared" si="6"/>
        <v>2520000</v>
      </c>
      <c r="E24" s="3">
        <f t="shared" si="2"/>
        <v>1.220703125E-2</v>
      </c>
      <c r="F24" s="4">
        <f t="shared" si="0"/>
        <v>2563.4765625</v>
      </c>
      <c r="G24" s="2">
        <f t="shared" si="3"/>
        <v>20997436.5234375</v>
      </c>
      <c r="I24" s="8">
        <f t="shared" si="1"/>
        <v>57316.000000000029</v>
      </c>
      <c r="J24" s="7">
        <f t="shared" si="4"/>
        <v>20994873.046875</v>
      </c>
    </row>
    <row r="25" spans="2:10" x14ac:dyDescent="0.5">
      <c r="B25" s="12">
        <f t="shared" si="5"/>
        <v>58774.333333333365</v>
      </c>
      <c r="C25" s="12">
        <f>B25+$E$7</f>
        <v>60232.666666666701</v>
      </c>
      <c r="D25" s="2">
        <f t="shared" si="6"/>
        <v>2730000</v>
      </c>
      <c r="E25" s="3">
        <f t="shared" si="2"/>
        <v>6.103515625E-3</v>
      </c>
      <c r="F25" s="4">
        <f t="shared" si="0"/>
        <v>1281.73828125</v>
      </c>
      <c r="G25" s="2">
        <f t="shared" si="3"/>
        <v>20998718.26171875</v>
      </c>
      <c r="I25" s="8">
        <f t="shared" si="1"/>
        <v>58774.333333333365</v>
      </c>
      <c r="J25" s="7">
        <f t="shared" si="4"/>
        <v>20997436.5234375</v>
      </c>
    </row>
    <row r="26" spans="2:10" x14ac:dyDescent="0.5">
      <c r="B26" s="12">
        <f t="shared" si="5"/>
        <v>60232.666666666701</v>
      </c>
      <c r="C26" s="12">
        <f>B26+$E$7</f>
        <v>61691.000000000036</v>
      </c>
      <c r="D26" s="2">
        <f t="shared" si="6"/>
        <v>2940000</v>
      </c>
      <c r="E26" s="3">
        <f t="shared" si="2"/>
        <v>3.0517578125E-3</v>
      </c>
      <c r="F26" s="4">
        <f t="shared" si="0"/>
        <v>640.869140625</v>
      </c>
      <c r="G26" s="2">
        <f t="shared" si="3"/>
        <v>20999359.130859375</v>
      </c>
      <c r="I26" s="8">
        <f t="shared" si="1"/>
        <v>60232.666666666701</v>
      </c>
      <c r="J26" s="7">
        <f t="shared" si="4"/>
        <v>20998718.26171875</v>
      </c>
    </row>
    <row r="27" spans="2:10" x14ac:dyDescent="0.5">
      <c r="B27" s="12">
        <f t="shared" si="5"/>
        <v>61691.000000000036</v>
      </c>
      <c r="C27" s="12">
        <f>B27+$E$7</f>
        <v>63149.333333333372</v>
      </c>
      <c r="D27" s="2">
        <f t="shared" si="6"/>
        <v>3150000</v>
      </c>
      <c r="E27" s="3">
        <f t="shared" si="2"/>
        <v>1.52587890625E-3</v>
      </c>
      <c r="F27" s="4">
        <f t="shared" si="0"/>
        <v>320.4345703125</v>
      </c>
      <c r="G27" s="2">
        <f t="shared" si="3"/>
        <v>20999679.565429688</v>
      </c>
      <c r="I27" s="8">
        <f t="shared" si="1"/>
        <v>61691.000000000036</v>
      </c>
      <c r="J27" s="7">
        <f t="shared" si="4"/>
        <v>20999359.130859375</v>
      </c>
    </row>
    <row r="28" spans="2:10" x14ac:dyDescent="0.5">
      <c r="B28" s="12">
        <f t="shared" si="5"/>
        <v>63149.333333333372</v>
      </c>
      <c r="C28" s="12">
        <f>B28+$E$7</f>
        <v>64607.666666666708</v>
      </c>
      <c r="D28" s="2">
        <f t="shared" si="6"/>
        <v>3360000</v>
      </c>
      <c r="E28" s="3">
        <f t="shared" si="2"/>
        <v>7.62939453125E-4</v>
      </c>
      <c r="F28" s="4">
        <f t="shared" si="0"/>
        <v>160.21728515625</v>
      </c>
      <c r="G28" s="2">
        <f t="shared" si="3"/>
        <v>20999839.782714844</v>
      </c>
      <c r="I28" s="8">
        <f t="shared" si="1"/>
        <v>63149.333333333372</v>
      </c>
      <c r="J28" s="7">
        <f t="shared" si="4"/>
        <v>20999679.565429688</v>
      </c>
    </row>
    <row r="29" spans="2:10" x14ac:dyDescent="0.5">
      <c r="B29" s="12">
        <f t="shared" si="5"/>
        <v>64607.666666666708</v>
      </c>
      <c r="C29" s="12">
        <f>B29+$E$7</f>
        <v>66066.000000000044</v>
      </c>
      <c r="D29" s="2">
        <f t="shared" si="6"/>
        <v>3570000</v>
      </c>
      <c r="E29" s="3">
        <f t="shared" si="2"/>
        <v>3.814697265625E-4</v>
      </c>
      <c r="F29" s="4">
        <f t="shared" si="0"/>
        <v>80.108642578125</v>
      </c>
      <c r="G29" s="2">
        <f t="shared" si="3"/>
        <v>20999919.891357422</v>
      </c>
      <c r="I29" s="8">
        <f t="shared" si="1"/>
        <v>64607.666666666708</v>
      </c>
      <c r="J29" s="7">
        <f t="shared" si="4"/>
        <v>20999839.782714844</v>
      </c>
    </row>
    <row r="30" spans="2:10" x14ac:dyDescent="0.5">
      <c r="B30" s="12">
        <f t="shared" si="5"/>
        <v>66066.000000000044</v>
      </c>
      <c r="C30" s="12">
        <f>B30+$E$7</f>
        <v>67524.333333333372</v>
      </c>
      <c r="D30" s="2">
        <f t="shared" si="6"/>
        <v>3780000</v>
      </c>
      <c r="E30" s="3">
        <f t="shared" si="2"/>
        <v>1.9073486328125E-4</v>
      </c>
      <c r="F30" s="4">
        <f t="shared" si="0"/>
        <v>40.0543212890625</v>
      </c>
      <c r="G30" s="2">
        <f t="shared" si="3"/>
        <v>20999959.945678711</v>
      </c>
      <c r="I30" s="8">
        <f t="shared" si="1"/>
        <v>66066.000000000044</v>
      </c>
      <c r="J30" s="7">
        <f t="shared" si="4"/>
        <v>20999919.891357422</v>
      </c>
    </row>
    <row r="31" spans="2:10" x14ac:dyDescent="0.5">
      <c r="B31" s="12">
        <f t="shared" si="5"/>
        <v>67524.333333333372</v>
      </c>
      <c r="C31" s="12">
        <f>B31+$E$7</f>
        <v>68982.666666666701</v>
      </c>
      <c r="D31" s="2">
        <f t="shared" ref="D31:D44" si="7">D30+$E$6</f>
        <v>3990000</v>
      </c>
      <c r="E31" s="3">
        <f t="shared" ref="E31:E44" si="8">E30/2</f>
        <v>9.5367431640625E-5</v>
      </c>
      <c r="F31" s="4">
        <f t="shared" si="0"/>
        <v>20.02716064453125</v>
      </c>
      <c r="G31" s="2">
        <f t="shared" ref="G31:G39" si="9">G30+F31</f>
        <v>20999979.972839355</v>
      </c>
      <c r="I31" s="8">
        <f t="shared" si="1"/>
        <v>67524.333333333372</v>
      </c>
      <c r="J31" s="7">
        <f t="shared" si="4"/>
        <v>20999959.945678711</v>
      </c>
    </row>
    <row r="32" spans="2:10" x14ac:dyDescent="0.5">
      <c r="B32" s="12">
        <f t="shared" si="5"/>
        <v>68982.666666666701</v>
      </c>
      <c r="C32" s="12">
        <f>B32+$E$7</f>
        <v>70441.000000000029</v>
      </c>
      <c r="D32" s="2">
        <f t="shared" si="7"/>
        <v>4200000</v>
      </c>
      <c r="E32" s="3">
        <f t="shared" si="8"/>
        <v>4.76837158203125E-5</v>
      </c>
      <c r="F32" s="4">
        <f t="shared" si="0"/>
        <v>10.013580322265625</v>
      </c>
      <c r="G32" s="2">
        <f t="shared" si="9"/>
        <v>20999989.986419678</v>
      </c>
      <c r="I32" s="8">
        <f t="shared" si="1"/>
        <v>68982.666666666701</v>
      </c>
      <c r="J32" s="7">
        <f t="shared" si="4"/>
        <v>20999979.972839355</v>
      </c>
    </row>
    <row r="33" spans="2:10" x14ac:dyDescent="0.5">
      <c r="B33" s="12">
        <f t="shared" si="5"/>
        <v>70441.000000000029</v>
      </c>
      <c r="C33" s="12">
        <f>B33+$E$7</f>
        <v>71899.333333333358</v>
      </c>
      <c r="D33" s="2">
        <f t="shared" si="7"/>
        <v>4410000</v>
      </c>
      <c r="E33" s="3">
        <f t="shared" si="8"/>
        <v>2.384185791015625E-5</v>
      </c>
      <c r="F33" s="4">
        <f t="shared" si="0"/>
        <v>5.0067901611328125</v>
      </c>
      <c r="G33" s="2">
        <f t="shared" si="9"/>
        <v>20999994.993209839</v>
      </c>
      <c r="I33" s="8">
        <f t="shared" si="1"/>
        <v>70441.000000000029</v>
      </c>
      <c r="J33" s="7">
        <f t="shared" si="4"/>
        <v>20999989.986419678</v>
      </c>
    </row>
    <row r="34" spans="2:10" x14ac:dyDescent="0.5">
      <c r="B34" s="12">
        <f t="shared" si="5"/>
        <v>71899.333333333358</v>
      </c>
      <c r="C34" s="12">
        <f>B34+$E$7</f>
        <v>73357.666666666686</v>
      </c>
      <c r="D34" s="2">
        <f t="shared" si="7"/>
        <v>4620000</v>
      </c>
      <c r="E34" s="3">
        <f t="shared" si="8"/>
        <v>1.1920928955078125E-5</v>
      </c>
      <c r="F34" s="4">
        <f t="shared" si="0"/>
        <v>2.5033950805664063</v>
      </c>
      <c r="G34" s="2">
        <f t="shared" si="9"/>
        <v>20999997.496604919</v>
      </c>
      <c r="I34" s="8">
        <f t="shared" si="1"/>
        <v>71899.333333333358</v>
      </c>
      <c r="J34" s="7">
        <f t="shared" si="4"/>
        <v>20999994.993209839</v>
      </c>
    </row>
    <row r="35" spans="2:10" x14ac:dyDescent="0.5">
      <c r="B35" s="12">
        <f>C34</f>
        <v>73357.666666666686</v>
      </c>
      <c r="C35" s="12">
        <f>B35+$E$7</f>
        <v>74816.000000000015</v>
      </c>
      <c r="D35" s="2">
        <f t="shared" si="7"/>
        <v>4830000</v>
      </c>
      <c r="E35" s="3">
        <f t="shared" si="8"/>
        <v>5.9604644775390625E-6</v>
      </c>
      <c r="F35" s="4">
        <f t="shared" si="0"/>
        <v>1.2516975402832031</v>
      </c>
      <c r="G35" s="2">
        <f t="shared" si="9"/>
        <v>20999998.74830246</v>
      </c>
      <c r="I35" s="8">
        <f t="shared" si="1"/>
        <v>73357.666666666686</v>
      </c>
      <c r="J35" s="7">
        <f t="shared" si="4"/>
        <v>20999997.496604919</v>
      </c>
    </row>
    <row r="36" spans="2:10" x14ac:dyDescent="0.5">
      <c r="B36" s="12">
        <f t="shared" si="5"/>
        <v>74816.000000000015</v>
      </c>
      <c r="C36" s="12">
        <f>B36+$E$7</f>
        <v>76274.333333333343</v>
      </c>
      <c r="D36" s="2">
        <f t="shared" si="7"/>
        <v>5040000</v>
      </c>
      <c r="E36" s="3">
        <f t="shared" si="8"/>
        <v>2.9802322387695313E-6</v>
      </c>
      <c r="F36" s="4">
        <f t="shared" si="0"/>
        <v>0.62584877014160156</v>
      </c>
      <c r="G36" s="2">
        <f t="shared" si="9"/>
        <v>20999999.37415123</v>
      </c>
      <c r="I36" s="8">
        <f t="shared" si="1"/>
        <v>74816.000000000015</v>
      </c>
      <c r="J36" s="7">
        <f t="shared" si="4"/>
        <v>20999998.74830246</v>
      </c>
    </row>
    <row r="37" spans="2:10" x14ac:dyDescent="0.5">
      <c r="B37" s="12">
        <f t="shared" si="5"/>
        <v>76274.333333333343</v>
      </c>
      <c r="C37" s="12">
        <f>B37+$E$7</f>
        <v>77732.666666666672</v>
      </c>
      <c r="D37" s="2">
        <f t="shared" si="7"/>
        <v>5250000</v>
      </c>
      <c r="E37" s="3">
        <f t="shared" si="8"/>
        <v>1.4901161193847656E-6</v>
      </c>
      <c r="F37" s="4">
        <f t="shared" si="0"/>
        <v>0.31292438507080078</v>
      </c>
      <c r="G37" s="2">
        <f t="shared" si="9"/>
        <v>20999999.687075615</v>
      </c>
      <c r="I37" s="8">
        <f>B37</f>
        <v>76274.333333333343</v>
      </c>
      <c r="J37" s="7">
        <f t="shared" si="4"/>
        <v>20999999.37415123</v>
      </c>
    </row>
    <row r="38" spans="2:10" x14ac:dyDescent="0.5">
      <c r="B38" s="12">
        <f t="shared" si="5"/>
        <v>77732.666666666672</v>
      </c>
      <c r="C38" s="12">
        <f>B38+$E$7</f>
        <v>79191</v>
      </c>
      <c r="D38" s="2">
        <f t="shared" si="7"/>
        <v>5460000</v>
      </c>
      <c r="E38" s="3">
        <f t="shared" si="8"/>
        <v>7.4505805969238281E-7</v>
      </c>
      <c r="F38" s="4">
        <f t="shared" si="0"/>
        <v>0.15646219253540039</v>
      </c>
      <c r="G38" s="2">
        <f t="shared" si="9"/>
        <v>20999999.843537807</v>
      </c>
      <c r="I38" s="8">
        <f t="shared" si="1"/>
        <v>77732.666666666672</v>
      </c>
      <c r="J38" s="7">
        <f t="shared" si="4"/>
        <v>20999999.687075615</v>
      </c>
    </row>
    <row r="39" spans="2:10" x14ac:dyDescent="0.5">
      <c r="B39" s="12">
        <f t="shared" si="5"/>
        <v>79191</v>
      </c>
      <c r="C39" s="12">
        <f>B39+$E$7</f>
        <v>80649.333333333328</v>
      </c>
      <c r="D39" s="2">
        <f>D38+$E$6</f>
        <v>5670000</v>
      </c>
      <c r="E39" s="3">
        <f t="shared" si="8"/>
        <v>3.7252902984619141E-7</v>
      </c>
      <c r="F39" s="4">
        <f t="shared" si="0"/>
        <v>7.8231096267700195E-2</v>
      </c>
      <c r="G39" s="2">
        <f t="shared" si="9"/>
        <v>20999999.921768904</v>
      </c>
      <c r="I39" s="8">
        <f t="shared" si="1"/>
        <v>79191</v>
      </c>
      <c r="J39" s="7">
        <f t="shared" si="4"/>
        <v>20999999.843537807</v>
      </c>
    </row>
    <row r="40" spans="2:10" x14ac:dyDescent="0.5">
      <c r="B40" s="12">
        <f t="shared" ref="B40:B43" si="10">C39</f>
        <v>80649.333333333328</v>
      </c>
      <c r="C40" s="12">
        <f>B40+$E$7</f>
        <v>82107.666666666657</v>
      </c>
      <c r="D40" s="2">
        <f t="shared" si="7"/>
        <v>5880000</v>
      </c>
      <c r="E40" s="3">
        <f t="shared" si="8"/>
        <v>1.862645149230957E-7</v>
      </c>
      <c r="F40" s="4">
        <f t="shared" ref="F40:F43" si="11">$E$6*E40</f>
        <v>3.9115548133850098E-2</v>
      </c>
      <c r="G40" s="2">
        <f t="shared" ref="G40:G43" si="12">G39+F40</f>
        <v>20999999.960884452</v>
      </c>
      <c r="I40" s="8">
        <f t="shared" si="1"/>
        <v>80649.333333333328</v>
      </c>
      <c r="J40" s="7">
        <f t="shared" si="4"/>
        <v>20999999.921768904</v>
      </c>
    </row>
    <row r="41" spans="2:10" x14ac:dyDescent="0.5">
      <c r="B41" s="12">
        <f t="shared" si="10"/>
        <v>82107.666666666657</v>
      </c>
      <c r="C41" s="12">
        <f>B41+$E$7</f>
        <v>83565.999999999985</v>
      </c>
      <c r="D41" s="2">
        <f>D40+$E$6</f>
        <v>6090000</v>
      </c>
      <c r="E41" s="3">
        <f t="shared" si="8"/>
        <v>9.3132257461547852E-8</v>
      </c>
      <c r="F41" s="4">
        <f t="shared" si="11"/>
        <v>1.9557774066925049E-2</v>
      </c>
      <c r="G41" s="2">
        <f t="shared" si="12"/>
        <v>20999999.980442226</v>
      </c>
      <c r="I41" s="8">
        <f t="shared" si="1"/>
        <v>82107.666666666657</v>
      </c>
      <c r="J41" s="7">
        <f t="shared" si="4"/>
        <v>20999999.960884452</v>
      </c>
    </row>
    <row r="42" spans="2:10" x14ac:dyDescent="0.5">
      <c r="B42" s="12">
        <f t="shared" si="10"/>
        <v>83565.999999999985</v>
      </c>
      <c r="C42" s="12">
        <f>B42+$E$7</f>
        <v>85024.333333333314</v>
      </c>
      <c r="D42" s="2">
        <f t="shared" si="7"/>
        <v>6300000</v>
      </c>
      <c r="E42" s="3">
        <f t="shared" si="8"/>
        <v>4.6566128730773926E-8</v>
      </c>
      <c r="F42" s="4">
        <f t="shared" si="11"/>
        <v>9.7788870334625244E-3</v>
      </c>
      <c r="G42" s="2">
        <f t="shared" si="12"/>
        <v>20999999.990221113</v>
      </c>
      <c r="I42" s="8">
        <f t="shared" si="1"/>
        <v>83565.999999999985</v>
      </c>
      <c r="J42" s="7">
        <f t="shared" si="4"/>
        <v>20999999.980442226</v>
      </c>
    </row>
    <row r="43" spans="2:10" x14ac:dyDescent="0.5">
      <c r="B43" s="12">
        <f t="shared" si="10"/>
        <v>85024.333333333314</v>
      </c>
      <c r="C43" s="12">
        <f>B43+$E$7</f>
        <v>86482.666666666642</v>
      </c>
      <c r="D43" s="2">
        <f>D42+$E$6</f>
        <v>6510000</v>
      </c>
      <c r="E43" s="3">
        <f t="shared" si="8"/>
        <v>2.3283064365386963E-8</v>
      </c>
      <c r="F43" s="4">
        <f t="shared" si="11"/>
        <v>4.8894435167312622E-3</v>
      </c>
      <c r="G43" s="2">
        <f t="shared" si="12"/>
        <v>20999999.995110556</v>
      </c>
      <c r="I43" s="8">
        <f t="shared" si="1"/>
        <v>85024.333333333314</v>
      </c>
      <c r="J43" s="7">
        <f t="shared" si="4"/>
        <v>20999999.990221113</v>
      </c>
    </row>
    <row r="44" spans="2:10" x14ac:dyDescent="0.5">
      <c r="B44" s="12">
        <f t="shared" ref="B44" si="13">C43</f>
        <v>86482.666666666642</v>
      </c>
      <c r="C44" s="12">
        <f>B44+$E$7</f>
        <v>87940.999999999971</v>
      </c>
      <c r="D44" s="2">
        <f t="shared" si="7"/>
        <v>6720000</v>
      </c>
      <c r="E44" s="3">
        <f t="shared" si="8"/>
        <v>1.1641532182693481E-8</v>
      </c>
      <c r="F44" s="4">
        <f t="shared" ref="F44" si="14">$E$6*E44</f>
        <v>2.4447217583656311E-3</v>
      </c>
      <c r="G44" s="2">
        <f t="shared" ref="G44" si="15">G43+F44</f>
        <v>20999999.997555278</v>
      </c>
      <c r="I44" s="8">
        <f t="shared" si="1"/>
        <v>86482.666666666642</v>
      </c>
      <c r="J44" s="7">
        <f t="shared" si="4"/>
        <v>20999999.995110556</v>
      </c>
    </row>
  </sheetData>
  <mergeCells count="4">
    <mergeCell ref="B10:C10"/>
    <mergeCell ref="D10:D11"/>
    <mergeCell ref="E10:E11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Data</vt:lpstr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</dc:creator>
  <cp:lastModifiedBy>François</cp:lastModifiedBy>
  <dcterms:created xsi:type="dcterms:W3CDTF">2023-09-27T21:24:58Z</dcterms:created>
  <dcterms:modified xsi:type="dcterms:W3CDTF">2023-10-26T20:30:01Z</dcterms:modified>
</cp:coreProperties>
</file>