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. SimTrade\6.1 Certificats\3. Certificats archivés\0. 2021-09 US Certificat - ESSEC BBA\2. Moniteur pour le cours Akshit GUPTA\2. Posts\3. Covered call\"/>
    </mc:Choice>
  </mc:AlternateContent>
  <xr:revisionPtr revIDLastSave="0" documentId="13_ncr:1_{F74AC384-942D-44FA-9EF0-1F7C8917C8BF}" xr6:coauthVersionLast="47" xr6:coauthVersionMax="47" xr10:uidLastSave="{00000000-0000-0000-0000-000000000000}"/>
  <bookViews>
    <workbookView xWindow="-108" yWindow="-108" windowWidth="23256" windowHeight="12576" xr2:uid="{6A40C4B9-1C14-F54D-9B1E-2CB41AF25FA0}"/>
  </bookViews>
  <sheets>
    <sheet name="Covered Call" sheetId="2" r:id="rId1"/>
    <sheet name="Fig. PL Covered Call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" l="1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9" i="2"/>
  <c r="C14" i="2" l="1"/>
  <c r="C23" i="2" l="1"/>
  <c r="E23" i="2" s="1"/>
  <c r="C27" i="2"/>
  <c r="E27" i="2" s="1"/>
  <c r="C31" i="2"/>
  <c r="E31" i="2" s="1"/>
  <c r="C35" i="2"/>
  <c r="E35" i="2" s="1"/>
  <c r="C39" i="2"/>
  <c r="E39" i="2" s="1"/>
  <c r="C43" i="2"/>
  <c r="E43" i="2" s="1"/>
  <c r="C47" i="2"/>
  <c r="E47" i="2" s="1"/>
  <c r="C51" i="2"/>
  <c r="E51" i="2" s="1"/>
  <c r="C55" i="2"/>
  <c r="E55" i="2" s="1"/>
  <c r="C59" i="2"/>
  <c r="E59" i="2" s="1"/>
  <c r="C63" i="2"/>
  <c r="E63" i="2" s="1"/>
  <c r="C67" i="2"/>
  <c r="E67" i="2" s="1"/>
  <c r="C71" i="2"/>
  <c r="E71" i="2" s="1"/>
  <c r="C75" i="2"/>
  <c r="E75" i="2" s="1"/>
  <c r="C79" i="2"/>
  <c r="E79" i="2" s="1"/>
  <c r="C83" i="2"/>
  <c r="E83" i="2" s="1"/>
  <c r="C87" i="2"/>
  <c r="E87" i="2" s="1"/>
  <c r="C91" i="2"/>
  <c r="E91" i="2" s="1"/>
  <c r="C95" i="2"/>
  <c r="E95" i="2" s="1"/>
  <c r="C99" i="2"/>
  <c r="E99" i="2" s="1"/>
  <c r="C103" i="2"/>
  <c r="E103" i="2" s="1"/>
  <c r="C107" i="2"/>
  <c r="E107" i="2" s="1"/>
  <c r="C111" i="2"/>
  <c r="E111" i="2" s="1"/>
  <c r="C115" i="2"/>
  <c r="E115" i="2" s="1"/>
  <c r="C119" i="2"/>
  <c r="E119" i="2" s="1"/>
  <c r="C56" i="2"/>
  <c r="E56" i="2" s="1"/>
  <c r="C64" i="2"/>
  <c r="E64" i="2" s="1"/>
  <c r="C72" i="2"/>
  <c r="E72" i="2" s="1"/>
  <c r="C80" i="2"/>
  <c r="E80" i="2" s="1"/>
  <c r="C88" i="2"/>
  <c r="E88" i="2" s="1"/>
  <c r="C96" i="2"/>
  <c r="E96" i="2" s="1"/>
  <c r="C104" i="2"/>
  <c r="E104" i="2" s="1"/>
  <c r="C112" i="2"/>
  <c r="E112" i="2" s="1"/>
  <c r="C19" i="2"/>
  <c r="E19" i="2" s="1"/>
  <c r="C21" i="2"/>
  <c r="E21" i="2" s="1"/>
  <c r="C29" i="2"/>
  <c r="E29" i="2" s="1"/>
  <c r="C37" i="2"/>
  <c r="E37" i="2" s="1"/>
  <c r="C45" i="2"/>
  <c r="E45" i="2" s="1"/>
  <c r="C53" i="2"/>
  <c r="E53" i="2" s="1"/>
  <c r="C61" i="2"/>
  <c r="E61" i="2" s="1"/>
  <c r="C69" i="2"/>
  <c r="E69" i="2" s="1"/>
  <c r="C77" i="2"/>
  <c r="E77" i="2" s="1"/>
  <c r="C85" i="2"/>
  <c r="E85" i="2" s="1"/>
  <c r="C93" i="2"/>
  <c r="E93" i="2" s="1"/>
  <c r="C101" i="2"/>
  <c r="E101" i="2" s="1"/>
  <c r="C109" i="2"/>
  <c r="E109" i="2" s="1"/>
  <c r="C117" i="2"/>
  <c r="E117" i="2" s="1"/>
  <c r="C20" i="2"/>
  <c r="E20" i="2" s="1"/>
  <c r="C24" i="2"/>
  <c r="E24" i="2" s="1"/>
  <c r="C28" i="2"/>
  <c r="E28" i="2" s="1"/>
  <c r="C32" i="2"/>
  <c r="E32" i="2" s="1"/>
  <c r="C36" i="2"/>
  <c r="E36" i="2" s="1"/>
  <c r="C40" i="2"/>
  <c r="E40" i="2" s="1"/>
  <c r="C44" i="2"/>
  <c r="E44" i="2" s="1"/>
  <c r="C48" i="2"/>
  <c r="E48" i="2" s="1"/>
  <c r="C52" i="2"/>
  <c r="E52" i="2" s="1"/>
  <c r="C60" i="2"/>
  <c r="E60" i="2" s="1"/>
  <c r="C68" i="2"/>
  <c r="E68" i="2" s="1"/>
  <c r="C76" i="2"/>
  <c r="E76" i="2" s="1"/>
  <c r="C84" i="2"/>
  <c r="E84" i="2" s="1"/>
  <c r="C92" i="2"/>
  <c r="E92" i="2" s="1"/>
  <c r="C100" i="2"/>
  <c r="E100" i="2" s="1"/>
  <c r="C108" i="2"/>
  <c r="E108" i="2" s="1"/>
  <c r="C116" i="2"/>
  <c r="E116" i="2" s="1"/>
  <c r="C25" i="2"/>
  <c r="E25" i="2" s="1"/>
  <c r="C33" i="2"/>
  <c r="E33" i="2" s="1"/>
  <c r="C41" i="2"/>
  <c r="E41" i="2" s="1"/>
  <c r="C49" i="2"/>
  <c r="E49" i="2" s="1"/>
  <c r="C57" i="2"/>
  <c r="E57" i="2" s="1"/>
  <c r="C65" i="2"/>
  <c r="E65" i="2" s="1"/>
  <c r="C73" i="2"/>
  <c r="E73" i="2" s="1"/>
  <c r="C81" i="2"/>
  <c r="E81" i="2" s="1"/>
  <c r="C89" i="2"/>
  <c r="E89" i="2" s="1"/>
  <c r="C97" i="2"/>
  <c r="E97" i="2" s="1"/>
  <c r="C105" i="2"/>
  <c r="E105" i="2" s="1"/>
  <c r="C113" i="2"/>
  <c r="E113" i="2" s="1"/>
  <c r="C34" i="2"/>
  <c r="E34" i="2" s="1"/>
  <c r="C50" i="2"/>
  <c r="E50" i="2" s="1"/>
  <c r="C66" i="2"/>
  <c r="E66" i="2" s="1"/>
  <c r="C82" i="2"/>
  <c r="E82" i="2" s="1"/>
  <c r="C98" i="2"/>
  <c r="E98" i="2" s="1"/>
  <c r="C114" i="2"/>
  <c r="E114" i="2" s="1"/>
  <c r="C22" i="2"/>
  <c r="E22" i="2" s="1"/>
  <c r="C38" i="2"/>
  <c r="E38" i="2" s="1"/>
  <c r="C54" i="2"/>
  <c r="E54" i="2" s="1"/>
  <c r="C70" i="2"/>
  <c r="E70" i="2" s="1"/>
  <c r="C86" i="2"/>
  <c r="E86" i="2" s="1"/>
  <c r="C102" i="2"/>
  <c r="E102" i="2" s="1"/>
  <c r="C118" i="2"/>
  <c r="E118" i="2" s="1"/>
  <c r="C26" i="2"/>
  <c r="E26" i="2" s="1"/>
  <c r="C42" i="2"/>
  <c r="E42" i="2" s="1"/>
  <c r="C58" i="2"/>
  <c r="E58" i="2" s="1"/>
  <c r="C74" i="2"/>
  <c r="E74" i="2" s="1"/>
  <c r="C90" i="2"/>
  <c r="E90" i="2" s="1"/>
  <c r="C106" i="2"/>
  <c r="E106" i="2" s="1"/>
  <c r="C30" i="2"/>
  <c r="E30" i="2" s="1"/>
  <c r="C46" i="2"/>
  <c r="E46" i="2" s="1"/>
  <c r="C62" i="2"/>
  <c r="E62" i="2" s="1"/>
  <c r="C78" i="2"/>
  <c r="E78" i="2" s="1"/>
  <c r="C94" i="2"/>
  <c r="E94" i="2" s="1"/>
  <c r="C110" i="2"/>
  <c r="E110" i="2" s="1"/>
</calcChain>
</file>

<file path=xl/sharedStrings.xml><?xml version="1.0" encoding="utf-8"?>
<sst xmlns="http://schemas.openxmlformats.org/spreadsheetml/2006/main" count="17" uniqueCount="17">
  <si>
    <t>Price of the underlying asset</t>
  </si>
  <si>
    <t xml:space="preserve">   Strike price (K)</t>
  </si>
  <si>
    <t xml:space="preserve">   Time to maturity (T)</t>
  </si>
  <si>
    <t xml:space="preserve"> (in years)</t>
  </si>
  <si>
    <t>Market data</t>
  </si>
  <si>
    <r>
      <t xml:space="preserve">   Underlying asset price (S</t>
    </r>
    <r>
      <rPr>
        <vertAlign val="subscript"/>
        <sz val="12"/>
        <rFont val="Arial"/>
        <family val="2"/>
      </rPr>
      <t>0</t>
    </r>
    <r>
      <rPr>
        <sz val="12"/>
        <rFont val="Arial"/>
        <family val="2"/>
      </rPr>
      <t>)</t>
    </r>
  </si>
  <si>
    <t xml:space="preserve">   Volatility (σ)</t>
  </si>
  <si>
    <t xml:space="preserve">   Risk-free rate (r)</t>
  </si>
  <si>
    <t xml:space="preserve">   Dividend yield (q)</t>
  </si>
  <si>
    <t>Option pricing (Black-Scholes-Merton model)</t>
  </si>
  <si>
    <t xml:space="preserve">  Call option price at issuance</t>
  </si>
  <si>
    <t>Covered call strategy</t>
  </si>
  <si>
    <t>Characteristics of the call option</t>
  </si>
  <si>
    <t>Short call</t>
  </si>
  <si>
    <t>Data for the figure P&amp;L Covered Call</t>
  </si>
  <si>
    <t>Long underlying asset</t>
  </si>
  <si>
    <t>Covered call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</si>
</sst>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₹&quot;* #,##0.00_);_(&quot;₹&quot;* \(#,##0.00\);_(&quot;₹&quot;* &quot;-&quot;??_);_(@_)"/>
    <numFmt numFmtId="165" formatCode="_([$€-2]\ * #,##0.00_);_([$€-2]\ * \(#,##0.00\);_([$€-2]\ * &quot;-&quot;??_);_(@_)"/>
    <numFmt numFmtId="166" formatCode="#,##0.00\ &quot;€&quot;"/>
    <numFmt numFmtId="167" formatCode="0.000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vertAlign val="subscript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2" fillId="0" borderId="0" xfId="0" applyFont="1"/>
    <xf numFmtId="0" fontId="2" fillId="2" borderId="0" xfId="0" applyFont="1" applyFill="1"/>
    <xf numFmtId="0" fontId="3" fillId="0" borderId="0" xfId="0" applyFont="1"/>
    <xf numFmtId="165" fontId="2" fillId="0" borderId="0" xfId="0" applyNumberFormat="1" applyFont="1"/>
    <xf numFmtId="0" fontId="4" fillId="2" borderId="0" xfId="0" applyFont="1" applyFill="1"/>
    <xf numFmtId="0" fontId="6" fillId="2" borderId="0" xfId="0" applyFont="1" applyFill="1"/>
    <xf numFmtId="0" fontId="6" fillId="0" borderId="0" xfId="0" applyFont="1"/>
    <xf numFmtId="0" fontId="8" fillId="0" borderId="0" xfId="0" applyFont="1" applyAlignment="1">
      <alignment horizontal="center" vertical="center"/>
    </xf>
    <xf numFmtId="0" fontId="7" fillId="2" borderId="0" xfId="0" applyFont="1" applyFill="1"/>
    <xf numFmtId="166" fontId="2" fillId="2" borderId="0" xfId="0" applyNumberFormat="1" applyFont="1" applyFill="1"/>
    <xf numFmtId="167" fontId="2" fillId="2" borderId="0" xfId="2" applyNumberFormat="1" applyFont="1" applyFill="1"/>
    <xf numFmtId="166" fontId="2" fillId="2" borderId="0" xfId="1" applyNumberFormat="1" applyFont="1" applyFill="1"/>
    <xf numFmtId="10" fontId="2" fillId="2" borderId="0" xfId="0" applyNumberFormat="1" applyFont="1" applyFill="1"/>
    <xf numFmtId="9" fontId="5" fillId="2" borderId="0" xfId="0" applyNumberFormat="1" applyFont="1" applyFill="1" applyAlignment="1">
      <alignment horizontal="center"/>
    </xf>
    <xf numFmtId="0" fontId="2" fillId="0" borderId="0" xfId="0" applyFont="1" applyFill="1"/>
    <xf numFmtId="166" fontId="2" fillId="2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49273928034142"/>
          <c:y val="7.7723140068986757E-2"/>
          <c:w val="0.8299579753027192"/>
          <c:h val="0.7503564611816651"/>
        </c:manualLayout>
      </c:layout>
      <c:lineChart>
        <c:grouping val="standard"/>
        <c:varyColors val="0"/>
        <c:ser>
          <c:idx val="2"/>
          <c:order val="0"/>
          <c:tx>
            <c:strRef>
              <c:f>'Covered Call'!$C$18</c:f>
              <c:strCache>
                <c:ptCount val="1"/>
                <c:pt idx="0">
                  <c:v>Short call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'Covered Call'!$C$19:$C$119</c:f>
              <c:numCache>
                <c:formatCode>#\ ##0.00\ "€"</c:formatCode>
                <c:ptCount val="101"/>
                <c:pt idx="0">
                  <c:v>4.5896667439887224</c:v>
                </c:pt>
                <c:pt idx="1">
                  <c:v>4.5896667439887224</c:v>
                </c:pt>
                <c:pt idx="2">
                  <c:v>4.5896667439887224</c:v>
                </c:pt>
                <c:pt idx="3">
                  <c:v>4.5896667439887224</c:v>
                </c:pt>
                <c:pt idx="4">
                  <c:v>4.5896667439887224</c:v>
                </c:pt>
                <c:pt idx="5">
                  <c:v>4.5896667439887224</c:v>
                </c:pt>
                <c:pt idx="6">
                  <c:v>4.5896667439887224</c:v>
                </c:pt>
                <c:pt idx="7">
                  <c:v>4.5896667439887224</c:v>
                </c:pt>
                <c:pt idx="8">
                  <c:v>4.5896667439887224</c:v>
                </c:pt>
                <c:pt idx="9">
                  <c:v>4.5896667439887224</c:v>
                </c:pt>
                <c:pt idx="10">
                  <c:v>4.5896667439887224</c:v>
                </c:pt>
                <c:pt idx="11">
                  <c:v>4.5896667439887224</c:v>
                </c:pt>
                <c:pt idx="12">
                  <c:v>4.5896667439887224</c:v>
                </c:pt>
                <c:pt idx="13">
                  <c:v>4.5896667439887224</c:v>
                </c:pt>
                <c:pt idx="14">
                  <c:v>4.5896667439887224</c:v>
                </c:pt>
                <c:pt idx="15">
                  <c:v>4.5896667439887224</c:v>
                </c:pt>
                <c:pt idx="16">
                  <c:v>4.5896667439887224</c:v>
                </c:pt>
                <c:pt idx="17">
                  <c:v>4.5896667439887224</c:v>
                </c:pt>
                <c:pt idx="18">
                  <c:v>4.5896667439887224</c:v>
                </c:pt>
                <c:pt idx="19">
                  <c:v>4.5896667439887224</c:v>
                </c:pt>
                <c:pt idx="20">
                  <c:v>4.5896667439887224</c:v>
                </c:pt>
                <c:pt idx="21">
                  <c:v>4.5896667439887224</c:v>
                </c:pt>
                <c:pt idx="22">
                  <c:v>4.5896667439887224</c:v>
                </c:pt>
                <c:pt idx="23">
                  <c:v>4.5896667439887224</c:v>
                </c:pt>
                <c:pt idx="24">
                  <c:v>4.5896667439887224</c:v>
                </c:pt>
                <c:pt idx="25">
                  <c:v>4.5896667439887224</c:v>
                </c:pt>
                <c:pt idx="26">
                  <c:v>4.5896667439887224</c:v>
                </c:pt>
                <c:pt idx="27">
                  <c:v>4.5896667439887224</c:v>
                </c:pt>
                <c:pt idx="28">
                  <c:v>4.5896667439887224</c:v>
                </c:pt>
                <c:pt idx="29">
                  <c:v>4.5896667439887224</c:v>
                </c:pt>
                <c:pt idx="30">
                  <c:v>4.5896667439887224</c:v>
                </c:pt>
                <c:pt idx="31">
                  <c:v>4.5896667439887224</c:v>
                </c:pt>
                <c:pt idx="32">
                  <c:v>4.5896667439887224</c:v>
                </c:pt>
                <c:pt idx="33">
                  <c:v>4.5896667439887224</c:v>
                </c:pt>
                <c:pt idx="34">
                  <c:v>4.5896667439887224</c:v>
                </c:pt>
                <c:pt idx="35">
                  <c:v>4.5896667439887224</c:v>
                </c:pt>
                <c:pt idx="36">
                  <c:v>4.5896667439887224</c:v>
                </c:pt>
                <c:pt idx="37">
                  <c:v>4.5896667439887224</c:v>
                </c:pt>
                <c:pt idx="38">
                  <c:v>4.5896667439887224</c:v>
                </c:pt>
                <c:pt idx="39">
                  <c:v>4.5896667439887224</c:v>
                </c:pt>
                <c:pt idx="40">
                  <c:v>4.5896667439887224</c:v>
                </c:pt>
                <c:pt idx="41">
                  <c:v>4.5896667439887224</c:v>
                </c:pt>
                <c:pt idx="42">
                  <c:v>4.5896667439887224</c:v>
                </c:pt>
                <c:pt idx="43">
                  <c:v>4.5896667439887224</c:v>
                </c:pt>
                <c:pt idx="44">
                  <c:v>4.5896667439887224</c:v>
                </c:pt>
                <c:pt idx="45">
                  <c:v>4.5896667439887224</c:v>
                </c:pt>
                <c:pt idx="46">
                  <c:v>4.5896667439887224</c:v>
                </c:pt>
                <c:pt idx="47">
                  <c:v>4.5896667439887224</c:v>
                </c:pt>
                <c:pt idx="48">
                  <c:v>4.5896667439887224</c:v>
                </c:pt>
                <c:pt idx="49">
                  <c:v>4.5896667439887224</c:v>
                </c:pt>
                <c:pt idx="50">
                  <c:v>4.5896667439887224</c:v>
                </c:pt>
                <c:pt idx="51">
                  <c:v>3.5896667439887224</c:v>
                </c:pt>
                <c:pt idx="52">
                  <c:v>2.5896667439887224</c:v>
                </c:pt>
                <c:pt idx="53">
                  <c:v>1.5896667439887224</c:v>
                </c:pt>
                <c:pt idx="54">
                  <c:v>0.58966674398872243</c:v>
                </c:pt>
                <c:pt idx="55">
                  <c:v>-0.41033325601127757</c:v>
                </c:pt>
                <c:pt idx="56">
                  <c:v>-1.4103332560112776</c:v>
                </c:pt>
                <c:pt idx="57">
                  <c:v>-2.4103332560112776</c:v>
                </c:pt>
                <c:pt idx="58">
                  <c:v>-3.4103332560112776</c:v>
                </c:pt>
                <c:pt idx="59">
                  <c:v>-4.4103332560112776</c:v>
                </c:pt>
                <c:pt idx="60">
                  <c:v>-5.4103332560112776</c:v>
                </c:pt>
                <c:pt idx="61">
                  <c:v>-6.4103332560112776</c:v>
                </c:pt>
                <c:pt idx="62">
                  <c:v>-7.4103332560112776</c:v>
                </c:pt>
                <c:pt idx="63">
                  <c:v>-8.4103332560112776</c:v>
                </c:pt>
                <c:pt idx="64">
                  <c:v>-9.4103332560112776</c:v>
                </c:pt>
                <c:pt idx="65">
                  <c:v>-10.410333256011278</c:v>
                </c:pt>
                <c:pt idx="66">
                  <c:v>-11.410333256011278</c:v>
                </c:pt>
                <c:pt idx="67">
                  <c:v>-12.410333256011278</c:v>
                </c:pt>
                <c:pt idx="68">
                  <c:v>-13.410333256011278</c:v>
                </c:pt>
                <c:pt idx="69">
                  <c:v>-14.410333256011278</c:v>
                </c:pt>
                <c:pt idx="70">
                  <c:v>-15.410333256011278</c:v>
                </c:pt>
                <c:pt idx="71">
                  <c:v>-16.410333256011278</c:v>
                </c:pt>
                <c:pt idx="72">
                  <c:v>-17.410333256011278</c:v>
                </c:pt>
                <c:pt idx="73">
                  <c:v>-18.410333256011278</c:v>
                </c:pt>
                <c:pt idx="74">
                  <c:v>-19.410333256011278</c:v>
                </c:pt>
                <c:pt idx="75">
                  <c:v>-20.410333256011278</c:v>
                </c:pt>
                <c:pt idx="76">
                  <c:v>-21.410333256011278</c:v>
                </c:pt>
                <c:pt idx="77">
                  <c:v>-22.410333256011278</c:v>
                </c:pt>
                <c:pt idx="78">
                  <c:v>-23.410333256011278</c:v>
                </c:pt>
                <c:pt idx="79">
                  <c:v>-24.410333256011278</c:v>
                </c:pt>
                <c:pt idx="80">
                  <c:v>-25.410333256011278</c:v>
                </c:pt>
                <c:pt idx="81">
                  <c:v>-26.410333256011278</c:v>
                </c:pt>
                <c:pt idx="82">
                  <c:v>-27.410333256011278</c:v>
                </c:pt>
                <c:pt idx="83">
                  <c:v>-28.410333256011278</c:v>
                </c:pt>
                <c:pt idx="84">
                  <c:v>-29.410333256011278</c:v>
                </c:pt>
                <c:pt idx="85">
                  <c:v>-30.410333256011278</c:v>
                </c:pt>
                <c:pt idx="86">
                  <c:v>-31.410333256011278</c:v>
                </c:pt>
                <c:pt idx="87">
                  <c:v>-32.410333256011278</c:v>
                </c:pt>
                <c:pt idx="88">
                  <c:v>-33.410333256011278</c:v>
                </c:pt>
                <c:pt idx="89">
                  <c:v>-34.410333256011278</c:v>
                </c:pt>
                <c:pt idx="90">
                  <c:v>-35.410333256011278</c:v>
                </c:pt>
                <c:pt idx="91">
                  <c:v>-36.410333256011278</c:v>
                </c:pt>
                <c:pt idx="92">
                  <c:v>-37.410333256011278</c:v>
                </c:pt>
                <c:pt idx="93">
                  <c:v>-38.410333256011278</c:v>
                </c:pt>
                <c:pt idx="94">
                  <c:v>-39.410333256011278</c:v>
                </c:pt>
                <c:pt idx="95">
                  <c:v>-40.410333256011278</c:v>
                </c:pt>
                <c:pt idx="96">
                  <c:v>-41.410333256011278</c:v>
                </c:pt>
                <c:pt idx="97">
                  <c:v>-42.410333256011278</c:v>
                </c:pt>
                <c:pt idx="98">
                  <c:v>-43.410333256011278</c:v>
                </c:pt>
                <c:pt idx="99">
                  <c:v>-44.410333256011278</c:v>
                </c:pt>
                <c:pt idx="100">
                  <c:v>-45.410333256011278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07-4FF0-AE34-73EF5E3A84FD}"/>
            </c:ext>
          </c:extLst>
        </c:ser>
        <c:ser>
          <c:idx val="1"/>
          <c:order val="1"/>
          <c:tx>
            <c:strRef>
              <c:f>'Covered Call'!$D$18</c:f>
              <c:strCache>
                <c:ptCount val="1"/>
                <c:pt idx="0">
                  <c:v>Long underlying asset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'Covered Call'!$B$19:$B$119</c:f>
              <c:numCache>
                <c:formatCode>#\ ##0.00\ "€"</c:formatCode>
                <c:ptCount val="1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</c:numCache>
            </c:numRef>
          </c:cat>
          <c:val>
            <c:numRef>
              <c:f>'Covered Call'!$D$19:$D$119</c:f>
              <c:numCache>
                <c:formatCode>#\ ##0.00\ "€"</c:formatCode>
                <c:ptCount val="101"/>
                <c:pt idx="0">
                  <c:v>-50</c:v>
                </c:pt>
                <c:pt idx="1">
                  <c:v>-49</c:v>
                </c:pt>
                <c:pt idx="2">
                  <c:v>-48</c:v>
                </c:pt>
                <c:pt idx="3">
                  <c:v>-47</c:v>
                </c:pt>
                <c:pt idx="4">
                  <c:v>-46</c:v>
                </c:pt>
                <c:pt idx="5">
                  <c:v>-45</c:v>
                </c:pt>
                <c:pt idx="6">
                  <c:v>-44</c:v>
                </c:pt>
                <c:pt idx="7">
                  <c:v>-43</c:v>
                </c:pt>
                <c:pt idx="8">
                  <c:v>-42</c:v>
                </c:pt>
                <c:pt idx="9">
                  <c:v>-41</c:v>
                </c:pt>
                <c:pt idx="10">
                  <c:v>-40</c:v>
                </c:pt>
                <c:pt idx="11">
                  <c:v>-39</c:v>
                </c:pt>
                <c:pt idx="12">
                  <c:v>-38</c:v>
                </c:pt>
                <c:pt idx="13">
                  <c:v>-37</c:v>
                </c:pt>
                <c:pt idx="14">
                  <c:v>-36</c:v>
                </c:pt>
                <c:pt idx="15">
                  <c:v>-35</c:v>
                </c:pt>
                <c:pt idx="16">
                  <c:v>-34</c:v>
                </c:pt>
                <c:pt idx="17">
                  <c:v>-33</c:v>
                </c:pt>
                <c:pt idx="18">
                  <c:v>-32</c:v>
                </c:pt>
                <c:pt idx="19">
                  <c:v>-31</c:v>
                </c:pt>
                <c:pt idx="20">
                  <c:v>-30</c:v>
                </c:pt>
                <c:pt idx="21">
                  <c:v>-29</c:v>
                </c:pt>
                <c:pt idx="22">
                  <c:v>-28</c:v>
                </c:pt>
                <c:pt idx="23">
                  <c:v>-27</c:v>
                </c:pt>
                <c:pt idx="24">
                  <c:v>-26</c:v>
                </c:pt>
                <c:pt idx="25">
                  <c:v>-25</c:v>
                </c:pt>
                <c:pt idx="26">
                  <c:v>-24</c:v>
                </c:pt>
                <c:pt idx="27">
                  <c:v>-23</c:v>
                </c:pt>
                <c:pt idx="28">
                  <c:v>-22</c:v>
                </c:pt>
                <c:pt idx="29">
                  <c:v>-21</c:v>
                </c:pt>
                <c:pt idx="30">
                  <c:v>-20</c:v>
                </c:pt>
                <c:pt idx="31">
                  <c:v>-19</c:v>
                </c:pt>
                <c:pt idx="32">
                  <c:v>-18</c:v>
                </c:pt>
                <c:pt idx="33">
                  <c:v>-17</c:v>
                </c:pt>
                <c:pt idx="34">
                  <c:v>-16</c:v>
                </c:pt>
                <c:pt idx="35">
                  <c:v>-15</c:v>
                </c:pt>
                <c:pt idx="36">
                  <c:v>-14</c:v>
                </c:pt>
                <c:pt idx="37">
                  <c:v>-13</c:v>
                </c:pt>
                <c:pt idx="38">
                  <c:v>-12</c:v>
                </c:pt>
                <c:pt idx="39">
                  <c:v>-11</c:v>
                </c:pt>
                <c:pt idx="40">
                  <c:v>-10</c:v>
                </c:pt>
                <c:pt idx="41">
                  <c:v>-9</c:v>
                </c:pt>
                <c:pt idx="42">
                  <c:v>-8</c:v>
                </c:pt>
                <c:pt idx="43">
                  <c:v>-7</c:v>
                </c:pt>
                <c:pt idx="44">
                  <c:v>-6</c:v>
                </c:pt>
                <c:pt idx="45">
                  <c:v>-5</c:v>
                </c:pt>
                <c:pt idx="46">
                  <c:v>-4</c:v>
                </c:pt>
                <c:pt idx="47">
                  <c:v>-3</c:v>
                </c:pt>
                <c:pt idx="48">
                  <c:v>-2</c:v>
                </c:pt>
                <c:pt idx="49">
                  <c:v>-1</c:v>
                </c:pt>
                <c:pt idx="50">
                  <c:v>0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  <c:pt idx="55">
                  <c:v>5</c:v>
                </c:pt>
                <c:pt idx="56">
                  <c:v>6</c:v>
                </c:pt>
                <c:pt idx="57">
                  <c:v>7</c:v>
                </c:pt>
                <c:pt idx="58">
                  <c:v>8</c:v>
                </c:pt>
                <c:pt idx="59">
                  <c:v>9</c:v>
                </c:pt>
                <c:pt idx="60">
                  <c:v>10</c:v>
                </c:pt>
                <c:pt idx="61">
                  <c:v>11</c:v>
                </c:pt>
                <c:pt idx="62">
                  <c:v>12</c:v>
                </c:pt>
                <c:pt idx="63">
                  <c:v>13</c:v>
                </c:pt>
                <c:pt idx="64">
                  <c:v>14</c:v>
                </c:pt>
                <c:pt idx="65">
                  <c:v>15</c:v>
                </c:pt>
                <c:pt idx="66">
                  <c:v>16</c:v>
                </c:pt>
                <c:pt idx="67">
                  <c:v>17</c:v>
                </c:pt>
                <c:pt idx="68">
                  <c:v>18</c:v>
                </c:pt>
                <c:pt idx="69">
                  <c:v>19</c:v>
                </c:pt>
                <c:pt idx="70">
                  <c:v>20</c:v>
                </c:pt>
                <c:pt idx="71">
                  <c:v>21</c:v>
                </c:pt>
                <c:pt idx="72">
                  <c:v>22</c:v>
                </c:pt>
                <c:pt idx="73">
                  <c:v>23</c:v>
                </c:pt>
                <c:pt idx="74">
                  <c:v>24</c:v>
                </c:pt>
                <c:pt idx="75">
                  <c:v>25</c:v>
                </c:pt>
                <c:pt idx="76">
                  <c:v>26</c:v>
                </c:pt>
                <c:pt idx="77">
                  <c:v>27</c:v>
                </c:pt>
                <c:pt idx="78">
                  <c:v>28</c:v>
                </c:pt>
                <c:pt idx="79">
                  <c:v>29</c:v>
                </c:pt>
                <c:pt idx="80">
                  <c:v>30</c:v>
                </c:pt>
                <c:pt idx="81">
                  <c:v>31</c:v>
                </c:pt>
                <c:pt idx="82">
                  <c:v>32</c:v>
                </c:pt>
                <c:pt idx="83">
                  <c:v>33</c:v>
                </c:pt>
                <c:pt idx="84">
                  <c:v>34</c:v>
                </c:pt>
                <c:pt idx="85">
                  <c:v>35</c:v>
                </c:pt>
                <c:pt idx="86">
                  <c:v>36</c:v>
                </c:pt>
                <c:pt idx="87">
                  <c:v>37</c:v>
                </c:pt>
                <c:pt idx="88">
                  <c:v>38</c:v>
                </c:pt>
                <c:pt idx="89">
                  <c:v>39</c:v>
                </c:pt>
                <c:pt idx="90">
                  <c:v>40</c:v>
                </c:pt>
                <c:pt idx="91">
                  <c:v>41</c:v>
                </c:pt>
                <c:pt idx="92">
                  <c:v>42</c:v>
                </c:pt>
                <c:pt idx="93">
                  <c:v>43</c:v>
                </c:pt>
                <c:pt idx="94">
                  <c:v>44</c:v>
                </c:pt>
                <c:pt idx="95">
                  <c:v>45</c:v>
                </c:pt>
                <c:pt idx="96">
                  <c:v>46</c:v>
                </c:pt>
                <c:pt idx="97">
                  <c:v>47</c:v>
                </c:pt>
                <c:pt idx="98">
                  <c:v>48</c:v>
                </c:pt>
                <c:pt idx="99">
                  <c:v>49</c:v>
                </c:pt>
                <c:pt idx="10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94-A847-BBA1-F12A397C1F99}"/>
            </c:ext>
          </c:extLst>
        </c:ser>
        <c:ser>
          <c:idx val="0"/>
          <c:order val="2"/>
          <c:tx>
            <c:strRef>
              <c:f>'Covered Call'!$E$18</c:f>
              <c:strCache>
                <c:ptCount val="1"/>
                <c:pt idx="0">
                  <c:v>Covered call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'Covered Call'!$B$19:$B$119</c:f>
              <c:numCache>
                <c:formatCode>#\ ##0.00\ "€"</c:formatCode>
                <c:ptCount val="1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</c:numCache>
            </c:numRef>
          </c:cat>
          <c:val>
            <c:numRef>
              <c:f>'Covered Call'!$E$19:$E$119</c:f>
              <c:numCache>
                <c:formatCode>#\ ##0.00\ "€"</c:formatCode>
                <c:ptCount val="101"/>
                <c:pt idx="0">
                  <c:v>-45.410333256011278</c:v>
                </c:pt>
                <c:pt idx="1">
                  <c:v>-44.410333256011278</c:v>
                </c:pt>
                <c:pt idx="2">
                  <c:v>-43.410333256011278</c:v>
                </c:pt>
                <c:pt idx="3">
                  <c:v>-42.410333256011278</c:v>
                </c:pt>
                <c:pt idx="4">
                  <c:v>-41.410333256011278</c:v>
                </c:pt>
                <c:pt idx="5">
                  <c:v>-40.410333256011278</c:v>
                </c:pt>
                <c:pt idx="6">
                  <c:v>-39.410333256011278</c:v>
                </c:pt>
                <c:pt idx="7">
                  <c:v>-38.410333256011278</c:v>
                </c:pt>
                <c:pt idx="8">
                  <c:v>-37.410333256011278</c:v>
                </c:pt>
                <c:pt idx="9">
                  <c:v>-36.410333256011278</c:v>
                </c:pt>
                <c:pt idx="10">
                  <c:v>-35.410333256011278</c:v>
                </c:pt>
                <c:pt idx="11">
                  <c:v>-34.410333256011278</c:v>
                </c:pt>
                <c:pt idx="12">
                  <c:v>-33.410333256011278</c:v>
                </c:pt>
                <c:pt idx="13">
                  <c:v>-32.410333256011278</c:v>
                </c:pt>
                <c:pt idx="14">
                  <c:v>-31.410333256011278</c:v>
                </c:pt>
                <c:pt idx="15">
                  <c:v>-30.410333256011278</c:v>
                </c:pt>
                <c:pt idx="16">
                  <c:v>-29.410333256011278</c:v>
                </c:pt>
                <c:pt idx="17">
                  <c:v>-28.410333256011278</c:v>
                </c:pt>
                <c:pt idx="18">
                  <c:v>-27.410333256011278</c:v>
                </c:pt>
                <c:pt idx="19">
                  <c:v>-26.410333256011278</c:v>
                </c:pt>
                <c:pt idx="20">
                  <c:v>-25.410333256011278</c:v>
                </c:pt>
                <c:pt idx="21">
                  <c:v>-24.410333256011278</c:v>
                </c:pt>
                <c:pt idx="22">
                  <c:v>-23.410333256011278</c:v>
                </c:pt>
                <c:pt idx="23">
                  <c:v>-22.410333256011278</c:v>
                </c:pt>
                <c:pt idx="24">
                  <c:v>-21.410333256011278</c:v>
                </c:pt>
                <c:pt idx="25">
                  <c:v>-20.410333256011278</c:v>
                </c:pt>
                <c:pt idx="26">
                  <c:v>-19.410333256011278</c:v>
                </c:pt>
                <c:pt idx="27">
                  <c:v>-18.410333256011278</c:v>
                </c:pt>
                <c:pt idx="28">
                  <c:v>-17.410333256011278</c:v>
                </c:pt>
                <c:pt idx="29">
                  <c:v>-16.410333256011278</c:v>
                </c:pt>
                <c:pt idx="30">
                  <c:v>-15.410333256011278</c:v>
                </c:pt>
                <c:pt idx="31">
                  <c:v>-14.410333256011278</c:v>
                </c:pt>
                <c:pt idx="32">
                  <c:v>-13.410333256011278</c:v>
                </c:pt>
                <c:pt idx="33">
                  <c:v>-12.410333256011278</c:v>
                </c:pt>
                <c:pt idx="34">
                  <c:v>-11.410333256011278</c:v>
                </c:pt>
                <c:pt idx="35">
                  <c:v>-10.410333256011278</c:v>
                </c:pt>
                <c:pt idx="36">
                  <c:v>-9.4103332560112776</c:v>
                </c:pt>
                <c:pt idx="37">
                  <c:v>-8.4103332560112776</c:v>
                </c:pt>
                <c:pt idx="38">
                  <c:v>-7.4103332560112776</c:v>
                </c:pt>
                <c:pt idx="39">
                  <c:v>-6.4103332560112776</c:v>
                </c:pt>
                <c:pt idx="40">
                  <c:v>-5.4103332560112776</c:v>
                </c:pt>
                <c:pt idx="41">
                  <c:v>-4.4103332560112776</c:v>
                </c:pt>
                <c:pt idx="42">
                  <c:v>-3.4103332560112776</c:v>
                </c:pt>
                <c:pt idx="43">
                  <c:v>-2.4103332560112776</c:v>
                </c:pt>
                <c:pt idx="44">
                  <c:v>-1.4103332560112776</c:v>
                </c:pt>
                <c:pt idx="45">
                  <c:v>-0.41033325601127757</c:v>
                </c:pt>
                <c:pt idx="46">
                  <c:v>0.58966674398872243</c:v>
                </c:pt>
                <c:pt idx="47">
                  <c:v>1.5896667439887224</c:v>
                </c:pt>
                <c:pt idx="48">
                  <c:v>2.5896667439887224</c:v>
                </c:pt>
                <c:pt idx="49">
                  <c:v>3.5896667439887224</c:v>
                </c:pt>
                <c:pt idx="50">
                  <c:v>4.5896667439887224</c:v>
                </c:pt>
                <c:pt idx="51">
                  <c:v>4.5896667439887224</c:v>
                </c:pt>
                <c:pt idx="52">
                  <c:v>4.5896667439887224</c:v>
                </c:pt>
                <c:pt idx="53">
                  <c:v>4.5896667439887224</c:v>
                </c:pt>
                <c:pt idx="54">
                  <c:v>4.5896667439887224</c:v>
                </c:pt>
                <c:pt idx="55">
                  <c:v>4.5896667439887224</c:v>
                </c:pt>
                <c:pt idx="56">
                  <c:v>4.5896667439887224</c:v>
                </c:pt>
                <c:pt idx="57">
                  <c:v>4.5896667439887224</c:v>
                </c:pt>
                <c:pt idx="58">
                  <c:v>4.5896667439887224</c:v>
                </c:pt>
                <c:pt idx="59">
                  <c:v>4.5896667439887224</c:v>
                </c:pt>
                <c:pt idx="60">
                  <c:v>4.5896667439887224</c:v>
                </c:pt>
                <c:pt idx="61">
                  <c:v>4.5896667439887224</c:v>
                </c:pt>
                <c:pt idx="62">
                  <c:v>4.5896667439887224</c:v>
                </c:pt>
                <c:pt idx="63">
                  <c:v>4.5896667439887224</c:v>
                </c:pt>
                <c:pt idx="64">
                  <c:v>4.5896667439887224</c:v>
                </c:pt>
                <c:pt idx="65">
                  <c:v>4.5896667439887224</c:v>
                </c:pt>
                <c:pt idx="66">
                  <c:v>4.5896667439887224</c:v>
                </c:pt>
                <c:pt idx="67">
                  <c:v>4.5896667439887224</c:v>
                </c:pt>
                <c:pt idx="68">
                  <c:v>4.5896667439887224</c:v>
                </c:pt>
                <c:pt idx="69">
                  <c:v>4.5896667439887224</c:v>
                </c:pt>
                <c:pt idx="70">
                  <c:v>4.5896667439887224</c:v>
                </c:pt>
                <c:pt idx="71">
                  <c:v>4.5896667439887224</c:v>
                </c:pt>
                <c:pt idx="72">
                  <c:v>4.5896667439887224</c:v>
                </c:pt>
                <c:pt idx="73">
                  <c:v>4.5896667439887224</c:v>
                </c:pt>
                <c:pt idx="74">
                  <c:v>4.5896667439887224</c:v>
                </c:pt>
                <c:pt idx="75">
                  <c:v>4.5896667439887224</c:v>
                </c:pt>
                <c:pt idx="76">
                  <c:v>4.5896667439887224</c:v>
                </c:pt>
                <c:pt idx="77">
                  <c:v>4.5896667439887224</c:v>
                </c:pt>
                <c:pt idx="78">
                  <c:v>4.5896667439887224</c:v>
                </c:pt>
                <c:pt idx="79">
                  <c:v>4.5896667439887224</c:v>
                </c:pt>
                <c:pt idx="80">
                  <c:v>4.5896667439887224</c:v>
                </c:pt>
                <c:pt idx="81">
                  <c:v>4.5896667439887224</c:v>
                </c:pt>
                <c:pt idx="82">
                  <c:v>4.5896667439887224</c:v>
                </c:pt>
                <c:pt idx="83">
                  <c:v>4.5896667439887224</c:v>
                </c:pt>
                <c:pt idx="84">
                  <c:v>4.5896667439887224</c:v>
                </c:pt>
                <c:pt idx="85">
                  <c:v>4.5896667439887224</c:v>
                </c:pt>
                <c:pt idx="86">
                  <c:v>4.5896667439887224</c:v>
                </c:pt>
                <c:pt idx="87">
                  <c:v>4.5896667439887224</c:v>
                </c:pt>
                <c:pt idx="88">
                  <c:v>4.5896667439887224</c:v>
                </c:pt>
                <c:pt idx="89">
                  <c:v>4.5896667439887224</c:v>
                </c:pt>
                <c:pt idx="90">
                  <c:v>4.5896667439887224</c:v>
                </c:pt>
                <c:pt idx="91">
                  <c:v>4.5896667439887224</c:v>
                </c:pt>
                <c:pt idx="92">
                  <c:v>4.5896667439887224</c:v>
                </c:pt>
                <c:pt idx="93">
                  <c:v>4.5896667439887224</c:v>
                </c:pt>
                <c:pt idx="94">
                  <c:v>4.5896667439887224</c:v>
                </c:pt>
                <c:pt idx="95">
                  <c:v>4.5896667439887224</c:v>
                </c:pt>
                <c:pt idx="96">
                  <c:v>4.5896667439887224</c:v>
                </c:pt>
                <c:pt idx="97">
                  <c:v>4.5896667439887224</c:v>
                </c:pt>
                <c:pt idx="98">
                  <c:v>4.5896667439887224</c:v>
                </c:pt>
                <c:pt idx="99">
                  <c:v>4.5896667439887224</c:v>
                </c:pt>
                <c:pt idx="100">
                  <c:v>4.5896667439887224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94-A847-BBA1-F12A397C1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2744511"/>
        <c:axId val="1560946463"/>
      </c:lineChart>
      <c:catAx>
        <c:axId val="149274451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600" b="0" i="0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Price of the underlying asset at maturity</a:t>
                </a:r>
                <a:endParaRPr lang="en-IN" sz="900">
                  <a:solidFill>
                    <a:schemeClr val="tx1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5700467928713642"/>
              <c:y val="0.851111363906144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_([$€-2]\ * #,##0_);_([$€-2]\ * \(#,##0\);_([$€-2]\ * &quot;-&quot;_);_(@_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560946463"/>
        <c:crosses val="autoZero"/>
        <c:auto val="1"/>
        <c:lblAlgn val="ctr"/>
        <c:lblOffset val="100"/>
        <c:tickLblSkip val="10"/>
        <c:noMultiLvlLbl val="0"/>
      </c:catAx>
      <c:valAx>
        <c:axId val="1560946463"/>
        <c:scaling>
          <c:orientation val="minMax"/>
          <c:max val="60"/>
          <c:min val="-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6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Profit/Loss of a covered call position</a:t>
                </a:r>
              </a:p>
            </c:rich>
          </c:tx>
          <c:layout>
            <c:manualLayout>
              <c:xMode val="edge"/>
              <c:yMode val="edge"/>
              <c:x val="2.8946420620978772E-2"/>
              <c:y val="0.178613126875688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_([$€-2]\ * #,##0_);_([$€-2]\ * \(#,##0\);_([$€-2]\ 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492744511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957719219569233"/>
          <c:y val="0.93246056338445893"/>
          <c:w val="0.53930110950978394"/>
          <c:h val="4.03360890384844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238525B-F3F5-0C46-B1D6-A49A03EF4B91}">
  <sheetPr/>
  <sheetViews>
    <sheetView zoomScale="7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35B3AC-F182-0D4E-A80C-4E36FFB48F4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AC77B-9EB7-2049-852E-3E02CC00DFD4}">
  <dimension ref="A1:L119"/>
  <sheetViews>
    <sheetView showGridLines="0" tabSelected="1" zoomScale="119" workbookViewId="0">
      <selection activeCell="B1" sqref="B1"/>
    </sheetView>
  </sheetViews>
  <sheetFormatPr baseColWidth="10" defaultColWidth="10.796875" defaultRowHeight="15" x14ac:dyDescent="0.25"/>
  <cols>
    <col min="1" max="1" width="2.296875" style="3" customWidth="1"/>
    <col min="2" max="2" width="29.796875" style="3" customWidth="1"/>
    <col min="3" max="4" width="16.19921875" style="3" customWidth="1"/>
    <col min="5" max="5" width="17" style="3" bestFit="1" customWidth="1"/>
    <col min="6" max="6" width="14.796875" style="3" bestFit="1" customWidth="1"/>
    <col min="7" max="7" width="10.796875" style="3"/>
    <col min="8" max="8" width="11.796875" style="3" bestFit="1" customWidth="1"/>
    <col min="9" max="9" width="9.5" style="3" bestFit="1" customWidth="1"/>
    <col min="10" max="10" width="27.796875" style="3" bestFit="1" customWidth="1"/>
    <col min="11" max="11" width="14.19921875" style="3" bestFit="1" customWidth="1"/>
    <col min="12" max="12" width="25.296875" style="3" bestFit="1" customWidth="1"/>
    <col min="13" max="16384" width="10.796875" style="3"/>
  </cols>
  <sheetData>
    <row r="1" spans="1:8" ht="15.6" x14ac:dyDescent="0.3">
      <c r="A1" s="8" t="s">
        <v>11</v>
      </c>
    </row>
    <row r="2" spans="1:8" ht="15.6" x14ac:dyDescent="0.3">
      <c r="A2" s="17"/>
      <c r="C2" s="9"/>
      <c r="D2" s="9"/>
      <c r="F2" s="9"/>
      <c r="G2" s="9"/>
      <c r="H2" s="9"/>
    </row>
    <row r="3" spans="1:8" ht="15.6" x14ac:dyDescent="0.3">
      <c r="A3" s="17"/>
      <c r="B3" s="7" t="s">
        <v>12</v>
      </c>
      <c r="C3" s="2"/>
      <c r="D3" s="2"/>
      <c r="F3" s="9"/>
      <c r="G3" s="9"/>
      <c r="H3" s="9"/>
    </row>
    <row r="4" spans="1:8" ht="15.6" x14ac:dyDescent="0.3">
      <c r="A4" s="17"/>
      <c r="B4" s="11" t="s">
        <v>1</v>
      </c>
      <c r="C4" s="12">
        <v>100</v>
      </c>
      <c r="D4" s="4"/>
      <c r="F4" s="9"/>
      <c r="G4" s="9"/>
      <c r="H4" s="9"/>
    </row>
    <row r="5" spans="1:8" ht="15.6" x14ac:dyDescent="0.3">
      <c r="A5" s="17"/>
      <c r="B5" s="11" t="s">
        <v>2</v>
      </c>
      <c r="C5" s="13">
        <f>36/252</f>
        <v>0.14285714285714285</v>
      </c>
      <c r="D5" s="4" t="s">
        <v>3</v>
      </c>
      <c r="F5" s="9"/>
      <c r="G5" s="9"/>
      <c r="H5" s="9"/>
    </row>
    <row r="6" spans="1:8" ht="15.6" x14ac:dyDescent="0.3">
      <c r="A6" s="17"/>
      <c r="B6" s="5"/>
      <c r="C6" s="5"/>
      <c r="D6" s="5"/>
      <c r="F6" s="9"/>
      <c r="G6" s="9"/>
      <c r="H6" s="9"/>
    </row>
    <row r="7" spans="1:8" ht="15.6" x14ac:dyDescent="0.3">
      <c r="A7" s="17"/>
      <c r="B7" s="7" t="s">
        <v>4</v>
      </c>
      <c r="C7" s="2"/>
      <c r="D7" s="2"/>
      <c r="F7" s="9"/>
      <c r="G7" s="9"/>
      <c r="H7" s="9"/>
    </row>
    <row r="8" spans="1:8" ht="18.600000000000001" x14ac:dyDescent="0.4">
      <c r="A8" s="17"/>
      <c r="B8" s="11" t="s">
        <v>5</v>
      </c>
      <c r="C8" s="14">
        <v>100</v>
      </c>
      <c r="D8" s="4"/>
      <c r="F8" s="9"/>
      <c r="G8" s="9"/>
      <c r="H8" s="9"/>
    </row>
    <row r="9" spans="1:8" ht="15.6" x14ac:dyDescent="0.3">
      <c r="A9" s="17"/>
      <c r="B9" s="11" t="s">
        <v>6</v>
      </c>
      <c r="C9" s="15">
        <v>0.3</v>
      </c>
      <c r="D9" s="4"/>
      <c r="F9" s="9"/>
      <c r="G9" s="9"/>
      <c r="H9" s="9"/>
    </row>
    <row r="10" spans="1:8" ht="15.6" x14ac:dyDescent="0.3">
      <c r="A10" s="17"/>
      <c r="B10" s="11" t="s">
        <v>7</v>
      </c>
      <c r="C10" s="15">
        <v>0.01</v>
      </c>
      <c r="D10" s="4"/>
      <c r="F10" s="9"/>
      <c r="G10" s="9"/>
      <c r="H10" s="9"/>
    </row>
    <row r="11" spans="1:8" ht="15.6" x14ac:dyDescent="0.3">
      <c r="A11" s="17"/>
      <c r="B11" s="11" t="s">
        <v>8</v>
      </c>
      <c r="C11" s="15">
        <v>0</v>
      </c>
      <c r="D11" s="4"/>
      <c r="F11" s="9"/>
      <c r="G11" s="9"/>
      <c r="H11" s="9"/>
    </row>
    <row r="12" spans="1:8" ht="15.6" x14ac:dyDescent="0.3">
      <c r="A12" s="17"/>
      <c r="F12" s="9"/>
      <c r="G12" s="9"/>
      <c r="H12" s="9"/>
    </row>
    <row r="13" spans="1:8" ht="15.6" x14ac:dyDescent="0.3">
      <c r="A13" s="17"/>
      <c r="B13" s="7" t="s">
        <v>9</v>
      </c>
      <c r="C13" s="16"/>
      <c r="D13" s="7"/>
      <c r="F13" s="9"/>
      <c r="G13" s="9"/>
      <c r="H13" s="9"/>
    </row>
    <row r="14" spans="1:8" ht="15.6" x14ac:dyDescent="0.3">
      <c r="A14" s="17"/>
      <c r="B14" s="11" t="s">
        <v>10</v>
      </c>
      <c r="C14" s="14">
        <f>_xlfn.NORM.DIST((LN($C$8/$C$4)+($C$10-$C$11+($C$9^2)/2)*$C$5)/($C$9*SQRT($C$5)),0,1,TRUE)*$C$8*EXP(-$C$11*$C$5)-_xlfn.NORM.DIST((LN($C$8/$C$4)+($C$10-$C$11+($C$9^2)/2)*$C$5)/($C$9*SQRT($C$5))-($C$9*SQRT($C$5)),0,1,TRUE)*C$4*EXP(-$C$10*$C$5)</f>
        <v>4.5896667439887224</v>
      </c>
      <c r="D14" s="4"/>
      <c r="F14" s="9"/>
      <c r="G14" s="9"/>
      <c r="H14" s="9"/>
    </row>
    <row r="15" spans="1:8" ht="15.6" x14ac:dyDescent="0.3">
      <c r="A15" s="17"/>
      <c r="C15" s="9"/>
      <c r="D15" s="9"/>
      <c r="F15" s="9"/>
      <c r="G15" s="9"/>
      <c r="H15" s="9"/>
    </row>
    <row r="16" spans="1:8" ht="15.6" x14ac:dyDescent="0.3">
      <c r="B16" s="7" t="s">
        <v>14</v>
      </c>
      <c r="C16" s="8"/>
      <c r="D16" s="8"/>
      <c r="E16" s="4"/>
      <c r="F16" s="9"/>
      <c r="G16" s="9"/>
      <c r="H16" s="9"/>
    </row>
    <row r="17" spans="2:12" x14ac:dyDescent="0.25">
      <c r="B17" s="21"/>
      <c r="C17" s="21"/>
      <c r="D17" s="21"/>
      <c r="E17" s="21"/>
      <c r="H17" s="22"/>
      <c r="I17" s="22"/>
      <c r="J17" s="22"/>
      <c r="K17" s="22"/>
      <c r="L17" s="22"/>
    </row>
    <row r="18" spans="2:12" ht="30" x14ac:dyDescent="0.25">
      <c r="B18" s="1" t="s">
        <v>0</v>
      </c>
      <c r="C18" s="20" t="s">
        <v>13</v>
      </c>
      <c r="D18" s="20" t="s">
        <v>15</v>
      </c>
      <c r="E18" s="20" t="s">
        <v>16</v>
      </c>
      <c r="H18" s="10"/>
      <c r="I18" s="10"/>
      <c r="J18" s="10"/>
      <c r="K18" s="10"/>
      <c r="L18" s="10"/>
    </row>
    <row r="19" spans="2:12" x14ac:dyDescent="0.25">
      <c r="B19" s="18">
        <v>50</v>
      </c>
      <c r="C19" s="18">
        <f t="shared" ref="C19:C50" si="0">IF(B19&gt;$C$4,-(B19-$C$4)+$C$14,$C$14)</f>
        <v>4.5896667439887224</v>
      </c>
      <c r="D19" s="18">
        <f t="shared" ref="D19:D50" si="1">B19-$C$8</f>
        <v>-50</v>
      </c>
      <c r="E19" s="18">
        <f t="shared" ref="E19:E50" si="2">D19+C19</f>
        <v>-45.410333256011278</v>
      </c>
      <c r="G19" s="19"/>
      <c r="H19" s="6"/>
      <c r="I19" s="6"/>
      <c r="J19" s="6"/>
      <c r="K19" s="6"/>
      <c r="L19" s="6"/>
    </row>
    <row r="20" spans="2:12" x14ac:dyDescent="0.25">
      <c r="B20" s="18">
        <v>51</v>
      </c>
      <c r="C20" s="18">
        <f t="shared" si="0"/>
        <v>4.5896667439887224</v>
      </c>
      <c r="D20" s="18">
        <f t="shared" si="1"/>
        <v>-49</v>
      </c>
      <c r="E20" s="18">
        <f t="shared" si="2"/>
        <v>-44.410333256011278</v>
      </c>
      <c r="G20" s="19"/>
      <c r="H20" s="6"/>
      <c r="I20" s="6"/>
      <c r="J20" s="6"/>
      <c r="K20" s="6"/>
      <c r="L20" s="6"/>
    </row>
    <row r="21" spans="2:12" x14ac:dyDescent="0.25">
      <c r="B21" s="18">
        <v>52</v>
      </c>
      <c r="C21" s="18">
        <f t="shared" si="0"/>
        <v>4.5896667439887224</v>
      </c>
      <c r="D21" s="18">
        <f t="shared" si="1"/>
        <v>-48</v>
      </c>
      <c r="E21" s="18">
        <f t="shared" si="2"/>
        <v>-43.410333256011278</v>
      </c>
      <c r="H21" s="6"/>
      <c r="I21" s="6"/>
      <c r="J21" s="6"/>
      <c r="K21" s="6"/>
      <c r="L21" s="6"/>
    </row>
    <row r="22" spans="2:12" x14ac:dyDescent="0.25">
      <c r="B22" s="18">
        <v>53</v>
      </c>
      <c r="C22" s="18">
        <f t="shared" si="0"/>
        <v>4.5896667439887224</v>
      </c>
      <c r="D22" s="18">
        <f t="shared" si="1"/>
        <v>-47</v>
      </c>
      <c r="E22" s="18">
        <f t="shared" si="2"/>
        <v>-42.410333256011278</v>
      </c>
      <c r="H22" s="6"/>
      <c r="I22" s="6"/>
      <c r="J22" s="6"/>
      <c r="K22" s="6"/>
      <c r="L22" s="6"/>
    </row>
    <row r="23" spans="2:12" x14ac:dyDescent="0.25">
      <c r="B23" s="18">
        <v>54</v>
      </c>
      <c r="C23" s="18">
        <f t="shared" si="0"/>
        <v>4.5896667439887224</v>
      </c>
      <c r="D23" s="18">
        <f t="shared" si="1"/>
        <v>-46</v>
      </c>
      <c r="E23" s="18">
        <f t="shared" si="2"/>
        <v>-41.410333256011278</v>
      </c>
      <c r="H23" s="6"/>
      <c r="I23" s="6"/>
      <c r="J23" s="6"/>
      <c r="K23" s="6"/>
      <c r="L23" s="6"/>
    </row>
    <row r="24" spans="2:12" x14ac:dyDescent="0.25">
      <c r="B24" s="18">
        <v>55</v>
      </c>
      <c r="C24" s="18">
        <f t="shared" si="0"/>
        <v>4.5896667439887224</v>
      </c>
      <c r="D24" s="18">
        <f t="shared" si="1"/>
        <v>-45</v>
      </c>
      <c r="E24" s="18">
        <f t="shared" si="2"/>
        <v>-40.410333256011278</v>
      </c>
      <c r="H24" s="6"/>
      <c r="I24" s="6"/>
      <c r="J24" s="6"/>
      <c r="K24" s="6"/>
      <c r="L24" s="6"/>
    </row>
    <row r="25" spans="2:12" x14ac:dyDescent="0.25">
      <c r="B25" s="18">
        <v>56</v>
      </c>
      <c r="C25" s="18">
        <f t="shared" si="0"/>
        <v>4.5896667439887224</v>
      </c>
      <c r="D25" s="18">
        <f t="shared" si="1"/>
        <v>-44</v>
      </c>
      <c r="E25" s="18">
        <f t="shared" si="2"/>
        <v>-39.410333256011278</v>
      </c>
      <c r="H25" s="6"/>
      <c r="I25" s="6"/>
      <c r="J25" s="6"/>
      <c r="K25" s="6"/>
      <c r="L25" s="6"/>
    </row>
    <row r="26" spans="2:12" x14ac:dyDescent="0.25">
      <c r="B26" s="18">
        <v>57</v>
      </c>
      <c r="C26" s="18">
        <f t="shared" si="0"/>
        <v>4.5896667439887224</v>
      </c>
      <c r="D26" s="18">
        <f t="shared" si="1"/>
        <v>-43</v>
      </c>
      <c r="E26" s="18">
        <f t="shared" si="2"/>
        <v>-38.410333256011278</v>
      </c>
      <c r="H26" s="6"/>
      <c r="I26" s="6"/>
      <c r="J26" s="6"/>
      <c r="K26" s="6"/>
      <c r="L26" s="6"/>
    </row>
    <row r="27" spans="2:12" x14ac:dyDescent="0.25">
      <c r="B27" s="18">
        <v>58</v>
      </c>
      <c r="C27" s="18">
        <f t="shared" si="0"/>
        <v>4.5896667439887224</v>
      </c>
      <c r="D27" s="18">
        <f t="shared" si="1"/>
        <v>-42</v>
      </c>
      <c r="E27" s="18">
        <f t="shared" si="2"/>
        <v>-37.410333256011278</v>
      </c>
      <c r="H27" s="6"/>
      <c r="I27" s="6"/>
      <c r="J27" s="6"/>
      <c r="K27" s="6"/>
      <c r="L27" s="6"/>
    </row>
    <row r="28" spans="2:12" x14ac:dyDescent="0.25">
      <c r="B28" s="18">
        <v>59</v>
      </c>
      <c r="C28" s="18">
        <f t="shared" si="0"/>
        <v>4.5896667439887224</v>
      </c>
      <c r="D28" s="18">
        <f t="shared" si="1"/>
        <v>-41</v>
      </c>
      <c r="E28" s="18">
        <f t="shared" si="2"/>
        <v>-36.410333256011278</v>
      </c>
      <c r="H28" s="6"/>
      <c r="I28" s="6"/>
      <c r="J28" s="6"/>
      <c r="K28" s="6"/>
      <c r="L28" s="6"/>
    </row>
    <row r="29" spans="2:12" x14ac:dyDescent="0.25">
      <c r="B29" s="18">
        <v>60</v>
      </c>
      <c r="C29" s="18">
        <f t="shared" si="0"/>
        <v>4.5896667439887224</v>
      </c>
      <c r="D29" s="18">
        <f t="shared" si="1"/>
        <v>-40</v>
      </c>
      <c r="E29" s="18">
        <f t="shared" si="2"/>
        <v>-35.410333256011278</v>
      </c>
      <c r="H29" s="6"/>
      <c r="I29" s="6"/>
      <c r="J29" s="6"/>
      <c r="K29" s="6"/>
      <c r="L29" s="6"/>
    </row>
    <row r="30" spans="2:12" x14ac:dyDescent="0.25">
      <c r="B30" s="18">
        <v>61</v>
      </c>
      <c r="C30" s="18">
        <f t="shared" si="0"/>
        <v>4.5896667439887224</v>
      </c>
      <c r="D30" s="18">
        <f t="shared" si="1"/>
        <v>-39</v>
      </c>
      <c r="E30" s="18">
        <f t="shared" si="2"/>
        <v>-34.410333256011278</v>
      </c>
      <c r="H30" s="6"/>
      <c r="I30" s="6"/>
      <c r="J30" s="6"/>
      <c r="K30" s="6"/>
      <c r="L30" s="6"/>
    </row>
    <row r="31" spans="2:12" x14ac:dyDescent="0.25">
      <c r="B31" s="18">
        <v>62</v>
      </c>
      <c r="C31" s="18">
        <f t="shared" si="0"/>
        <v>4.5896667439887224</v>
      </c>
      <c r="D31" s="18">
        <f t="shared" si="1"/>
        <v>-38</v>
      </c>
      <c r="E31" s="18">
        <f t="shared" si="2"/>
        <v>-33.410333256011278</v>
      </c>
      <c r="H31" s="6"/>
      <c r="I31" s="6"/>
      <c r="J31" s="6"/>
      <c r="K31" s="6"/>
      <c r="L31" s="6"/>
    </row>
    <row r="32" spans="2:12" x14ac:dyDescent="0.25">
      <c r="B32" s="18">
        <v>63</v>
      </c>
      <c r="C32" s="18">
        <f t="shared" si="0"/>
        <v>4.5896667439887224</v>
      </c>
      <c r="D32" s="18">
        <f t="shared" si="1"/>
        <v>-37</v>
      </c>
      <c r="E32" s="18">
        <f t="shared" si="2"/>
        <v>-32.410333256011278</v>
      </c>
      <c r="H32" s="6"/>
      <c r="I32" s="6"/>
      <c r="J32" s="6"/>
      <c r="K32" s="6"/>
      <c r="L32" s="6"/>
    </row>
    <row r="33" spans="2:12" x14ac:dyDescent="0.25">
      <c r="B33" s="18">
        <v>64</v>
      </c>
      <c r="C33" s="18">
        <f t="shared" si="0"/>
        <v>4.5896667439887224</v>
      </c>
      <c r="D33" s="18">
        <f t="shared" si="1"/>
        <v>-36</v>
      </c>
      <c r="E33" s="18">
        <f t="shared" si="2"/>
        <v>-31.410333256011278</v>
      </c>
      <c r="H33" s="6"/>
      <c r="I33" s="6"/>
      <c r="J33" s="6"/>
      <c r="K33" s="6"/>
      <c r="L33" s="6"/>
    </row>
    <row r="34" spans="2:12" x14ac:dyDescent="0.25">
      <c r="B34" s="18">
        <v>65</v>
      </c>
      <c r="C34" s="18">
        <f t="shared" si="0"/>
        <v>4.5896667439887224</v>
      </c>
      <c r="D34" s="18">
        <f t="shared" si="1"/>
        <v>-35</v>
      </c>
      <c r="E34" s="18">
        <f t="shared" si="2"/>
        <v>-30.410333256011278</v>
      </c>
      <c r="H34" s="6"/>
      <c r="I34" s="6"/>
      <c r="J34" s="6"/>
      <c r="K34" s="6"/>
      <c r="L34" s="6"/>
    </row>
    <row r="35" spans="2:12" x14ac:dyDescent="0.25">
      <c r="B35" s="18">
        <v>66</v>
      </c>
      <c r="C35" s="18">
        <f t="shared" si="0"/>
        <v>4.5896667439887224</v>
      </c>
      <c r="D35" s="18">
        <f t="shared" si="1"/>
        <v>-34</v>
      </c>
      <c r="E35" s="18">
        <f t="shared" si="2"/>
        <v>-29.410333256011278</v>
      </c>
      <c r="H35" s="6"/>
      <c r="I35" s="6"/>
      <c r="J35" s="6"/>
      <c r="K35" s="6"/>
      <c r="L35" s="6"/>
    </row>
    <row r="36" spans="2:12" x14ac:dyDescent="0.25">
      <c r="B36" s="18">
        <v>67</v>
      </c>
      <c r="C36" s="18">
        <f t="shared" si="0"/>
        <v>4.5896667439887224</v>
      </c>
      <c r="D36" s="18">
        <f t="shared" si="1"/>
        <v>-33</v>
      </c>
      <c r="E36" s="18">
        <f t="shared" si="2"/>
        <v>-28.410333256011278</v>
      </c>
      <c r="H36" s="6"/>
      <c r="I36" s="6"/>
      <c r="J36" s="6"/>
      <c r="K36" s="6"/>
      <c r="L36" s="6"/>
    </row>
    <row r="37" spans="2:12" x14ac:dyDescent="0.25">
      <c r="B37" s="18">
        <v>68</v>
      </c>
      <c r="C37" s="18">
        <f t="shared" si="0"/>
        <v>4.5896667439887224</v>
      </c>
      <c r="D37" s="18">
        <f t="shared" si="1"/>
        <v>-32</v>
      </c>
      <c r="E37" s="18">
        <f t="shared" si="2"/>
        <v>-27.410333256011278</v>
      </c>
      <c r="H37" s="6"/>
      <c r="I37" s="6"/>
      <c r="J37" s="6"/>
      <c r="K37" s="6"/>
      <c r="L37" s="6"/>
    </row>
    <row r="38" spans="2:12" x14ac:dyDescent="0.25">
      <c r="B38" s="18">
        <v>69</v>
      </c>
      <c r="C38" s="18">
        <f t="shared" si="0"/>
        <v>4.5896667439887224</v>
      </c>
      <c r="D38" s="18">
        <f t="shared" si="1"/>
        <v>-31</v>
      </c>
      <c r="E38" s="18">
        <f t="shared" si="2"/>
        <v>-26.410333256011278</v>
      </c>
      <c r="H38" s="6"/>
      <c r="I38" s="6"/>
      <c r="J38" s="6"/>
      <c r="K38" s="6"/>
      <c r="L38" s="6"/>
    </row>
    <row r="39" spans="2:12" x14ac:dyDescent="0.25">
      <c r="B39" s="18">
        <v>70</v>
      </c>
      <c r="C39" s="18">
        <f t="shared" si="0"/>
        <v>4.5896667439887224</v>
      </c>
      <c r="D39" s="18">
        <f t="shared" si="1"/>
        <v>-30</v>
      </c>
      <c r="E39" s="18">
        <f t="shared" si="2"/>
        <v>-25.410333256011278</v>
      </c>
      <c r="H39" s="6"/>
      <c r="I39" s="6"/>
      <c r="J39" s="6"/>
      <c r="K39" s="6"/>
      <c r="L39" s="6"/>
    </row>
    <row r="40" spans="2:12" x14ac:dyDescent="0.25">
      <c r="B40" s="18">
        <v>71</v>
      </c>
      <c r="C40" s="18">
        <f t="shared" si="0"/>
        <v>4.5896667439887224</v>
      </c>
      <c r="D40" s="18">
        <f t="shared" si="1"/>
        <v>-29</v>
      </c>
      <c r="E40" s="18">
        <f t="shared" si="2"/>
        <v>-24.410333256011278</v>
      </c>
      <c r="H40" s="6"/>
      <c r="I40" s="6"/>
      <c r="J40" s="6"/>
      <c r="K40" s="6"/>
      <c r="L40" s="6"/>
    </row>
    <row r="41" spans="2:12" x14ac:dyDescent="0.25">
      <c r="B41" s="18">
        <v>72</v>
      </c>
      <c r="C41" s="18">
        <f t="shared" si="0"/>
        <v>4.5896667439887224</v>
      </c>
      <c r="D41" s="18">
        <f t="shared" si="1"/>
        <v>-28</v>
      </c>
      <c r="E41" s="18">
        <f t="shared" si="2"/>
        <v>-23.410333256011278</v>
      </c>
      <c r="H41" s="6"/>
      <c r="I41" s="6"/>
      <c r="J41" s="6"/>
      <c r="K41" s="6"/>
      <c r="L41" s="6"/>
    </row>
    <row r="42" spans="2:12" x14ac:dyDescent="0.25">
      <c r="B42" s="18">
        <v>73</v>
      </c>
      <c r="C42" s="18">
        <f t="shared" si="0"/>
        <v>4.5896667439887224</v>
      </c>
      <c r="D42" s="18">
        <f t="shared" si="1"/>
        <v>-27</v>
      </c>
      <c r="E42" s="18">
        <f t="shared" si="2"/>
        <v>-22.410333256011278</v>
      </c>
      <c r="H42" s="6"/>
      <c r="I42" s="6"/>
      <c r="J42" s="6"/>
      <c r="K42" s="6"/>
      <c r="L42" s="6"/>
    </row>
    <row r="43" spans="2:12" x14ac:dyDescent="0.25">
      <c r="B43" s="18">
        <v>74</v>
      </c>
      <c r="C43" s="18">
        <f t="shared" si="0"/>
        <v>4.5896667439887224</v>
      </c>
      <c r="D43" s="18">
        <f t="shared" si="1"/>
        <v>-26</v>
      </c>
      <c r="E43" s="18">
        <f t="shared" si="2"/>
        <v>-21.410333256011278</v>
      </c>
      <c r="H43" s="6"/>
      <c r="I43" s="6"/>
      <c r="J43" s="6"/>
      <c r="K43" s="6"/>
      <c r="L43" s="6"/>
    </row>
    <row r="44" spans="2:12" x14ac:dyDescent="0.25">
      <c r="B44" s="18">
        <v>75</v>
      </c>
      <c r="C44" s="18">
        <f t="shared" si="0"/>
        <v>4.5896667439887224</v>
      </c>
      <c r="D44" s="18">
        <f t="shared" si="1"/>
        <v>-25</v>
      </c>
      <c r="E44" s="18">
        <f t="shared" si="2"/>
        <v>-20.410333256011278</v>
      </c>
      <c r="H44" s="6"/>
      <c r="I44" s="6"/>
      <c r="J44" s="6"/>
      <c r="K44" s="6"/>
      <c r="L44" s="6"/>
    </row>
    <row r="45" spans="2:12" x14ac:dyDescent="0.25">
      <c r="B45" s="18">
        <v>76</v>
      </c>
      <c r="C45" s="18">
        <f t="shared" si="0"/>
        <v>4.5896667439887224</v>
      </c>
      <c r="D45" s="18">
        <f t="shared" si="1"/>
        <v>-24</v>
      </c>
      <c r="E45" s="18">
        <f t="shared" si="2"/>
        <v>-19.410333256011278</v>
      </c>
      <c r="H45" s="6"/>
      <c r="I45" s="6"/>
      <c r="J45" s="6"/>
      <c r="K45" s="6"/>
      <c r="L45" s="6"/>
    </row>
    <row r="46" spans="2:12" x14ac:dyDescent="0.25">
      <c r="B46" s="18">
        <v>77</v>
      </c>
      <c r="C46" s="18">
        <f t="shared" si="0"/>
        <v>4.5896667439887224</v>
      </c>
      <c r="D46" s="18">
        <f t="shared" si="1"/>
        <v>-23</v>
      </c>
      <c r="E46" s="18">
        <f t="shared" si="2"/>
        <v>-18.410333256011278</v>
      </c>
      <c r="H46" s="6"/>
      <c r="I46" s="6"/>
      <c r="J46" s="6"/>
      <c r="K46" s="6"/>
      <c r="L46" s="6"/>
    </row>
    <row r="47" spans="2:12" x14ac:dyDescent="0.25">
      <c r="B47" s="18">
        <v>78</v>
      </c>
      <c r="C47" s="18">
        <f t="shared" si="0"/>
        <v>4.5896667439887224</v>
      </c>
      <c r="D47" s="18">
        <f t="shared" si="1"/>
        <v>-22</v>
      </c>
      <c r="E47" s="18">
        <f t="shared" si="2"/>
        <v>-17.410333256011278</v>
      </c>
      <c r="H47" s="6"/>
      <c r="I47" s="6"/>
      <c r="J47" s="6"/>
      <c r="K47" s="6"/>
      <c r="L47" s="6"/>
    </row>
    <row r="48" spans="2:12" x14ac:dyDescent="0.25">
      <c r="B48" s="18">
        <v>79</v>
      </c>
      <c r="C48" s="18">
        <f t="shared" si="0"/>
        <v>4.5896667439887224</v>
      </c>
      <c r="D48" s="18">
        <f t="shared" si="1"/>
        <v>-21</v>
      </c>
      <c r="E48" s="18">
        <f t="shared" si="2"/>
        <v>-16.410333256011278</v>
      </c>
      <c r="H48" s="6"/>
      <c r="I48" s="6"/>
      <c r="J48" s="6"/>
      <c r="K48" s="6"/>
      <c r="L48" s="6"/>
    </row>
    <row r="49" spans="2:12" x14ac:dyDescent="0.25">
      <c r="B49" s="18">
        <v>80</v>
      </c>
      <c r="C49" s="18">
        <f t="shared" si="0"/>
        <v>4.5896667439887224</v>
      </c>
      <c r="D49" s="18">
        <f t="shared" si="1"/>
        <v>-20</v>
      </c>
      <c r="E49" s="18">
        <f t="shared" si="2"/>
        <v>-15.410333256011278</v>
      </c>
      <c r="H49" s="6"/>
      <c r="I49" s="6"/>
      <c r="J49" s="6"/>
      <c r="K49" s="6"/>
      <c r="L49" s="6"/>
    </row>
    <row r="50" spans="2:12" x14ac:dyDescent="0.25">
      <c r="B50" s="18">
        <v>81</v>
      </c>
      <c r="C50" s="18">
        <f t="shared" si="0"/>
        <v>4.5896667439887224</v>
      </c>
      <c r="D50" s="18">
        <f t="shared" si="1"/>
        <v>-19</v>
      </c>
      <c r="E50" s="18">
        <f t="shared" si="2"/>
        <v>-14.410333256011278</v>
      </c>
      <c r="H50" s="6"/>
      <c r="I50" s="6"/>
      <c r="J50" s="6"/>
      <c r="K50" s="6"/>
      <c r="L50" s="6"/>
    </row>
    <row r="51" spans="2:12" x14ac:dyDescent="0.25">
      <c r="B51" s="18">
        <v>82</v>
      </c>
      <c r="C51" s="18">
        <f t="shared" ref="C51:C82" si="3">IF(B51&gt;$C$4,-(B51-$C$4)+$C$14,$C$14)</f>
        <v>4.5896667439887224</v>
      </c>
      <c r="D51" s="18">
        <f t="shared" ref="D51:D82" si="4">B51-$C$8</f>
        <v>-18</v>
      </c>
      <c r="E51" s="18">
        <f t="shared" ref="E51:E82" si="5">D51+C51</f>
        <v>-13.410333256011278</v>
      </c>
      <c r="H51" s="6"/>
      <c r="I51" s="6"/>
      <c r="J51" s="6"/>
      <c r="K51" s="6"/>
      <c r="L51" s="6"/>
    </row>
    <row r="52" spans="2:12" x14ac:dyDescent="0.25">
      <c r="B52" s="18">
        <v>83</v>
      </c>
      <c r="C52" s="18">
        <f t="shared" si="3"/>
        <v>4.5896667439887224</v>
      </c>
      <c r="D52" s="18">
        <f t="shared" si="4"/>
        <v>-17</v>
      </c>
      <c r="E52" s="18">
        <f t="shared" si="5"/>
        <v>-12.410333256011278</v>
      </c>
      <c r="H52" s="6"/>
      <c r="I52" s="6"/>
      <c r="J52" s="6"/>
      <c r="K52" s="6"/>
      <c r="L52" s="6"/>
    </row>
    <row r="53" spans="2:12" x14ac:dyDescent="0.25">
      <c r="B53" s="18">
        <v>84</v>
      </c>
      <c r="C53" s="18">
        <f t="shared" si="3"/>
        <v>4.5896667439887224</v>
      </c>
      <c r="D53" s="18">
        <f t="shared" si="4"/>
        <v>-16</v>
      </c>
      <c r="E53" s="18">
        <f t="shared" si="5"/>
        <v>-11.410333256011278</v>
      </c>
      <c r="H53" s="6"/>
      <c r="I53" s="6"/>
      <c r="J53" s="6"/>
      <c r="K53" s="6"/>
      <c r="L53" s="6"/>
    </row>
    <row r="54" spans="2:12" x14ac:dyDescent="0.25">
      <c r="B54" s="18">
        <v>85</v>
      </c>
      <c r="C54" s="18">
        <f t="shared" si="3"/>
        <v>4.5896667439887224</v>
      </c>
      <c r="D54" s="18">
        <f t="shared" si="4"/>
        <v>-15</v>
      </c>
      <c r="E54" s="18">
        <f t="shared" si="5"/>
        <v>-10.410333256011278</v>
      </c>
      <c r="H54" s="6"/>
      <c r="I54" s="6"/>
      <c r="J54" s="6"/>
      <c r="K54" s="6"/>
      <c r="L54" s="6"/>
    </row>
    <row r="55" spans="2:12" x14ac:dyDescent="0.25">
      <c r="B55" s="18">
        <v>86</v>
      </c>
      <c r="C55" s="18">
        <f t="shared" si="3"/>
        <v>4.5896667439887224</v>
      </c>
      <c r="D55" s="18">
        <f t="shared" si="4"/>
        <v>-14</v>
      </c>
      <c r="E55" s="18">
        <f t="shared" si="5"/>
        <v>-9.4103332560112776</v>
      </c>
      <c r="H55" s="6"/>
      <c r="I55" s="6"/>
      <c r="J55" s="6"/>
      <c r="K55" s="6"/>
      <c r="L55" s="6"/>
    </row>
    <row r="56" spans="2:12" x14ac:dyDescent="0.25">
      <c r="B56" s="18">
        <v>87</v>
      </c>
      <c r="C56" s="18">
        <f t="shared" si="3"/>
        <v>4.5896667439887224</v>
      </c>
      <c r="D56" s="18">
        <f t="shared" si="4"/>
        <v>-13</v>
      </c>
      <c r="E56" s="18">
        <f t="shared" si="5"/>
        <v>-8.4103332560112776</v>
      </c>
      <c r="H56" s="6"/>
      <c r="I56" s="6"/>
      <c r="J56" s="6"/>
      <c r="K56" s="6"/>
      <c r="L56" s="6"/>
    </row>
    <row r="57" spans="2:12" x14ac:dyDescent="0.25">
      <c r="B57" s="18">
        <v>88</v>
      </c>
      <c r="C57" s="18">
        <f t="shared" si="3"/>
        <v>4.5896667439887224</v>
      </c>
      <c r="D57" s="18">
        <f t="shared" si="4"/>
        <v>-12</v>
      </c>
      <c r="E57" s="18">
        <f t="shared" si="5"/>
        <v>-7.4103332560112776</v>
      </c>
      <c r="H57" s="6"/>
      <c r="I57" s="6"/>
      <c r="J57" s="6"/>
      <c r="K57" s="6"/>
      <c r="L57" s="6"/>
    </row>
    <row r="58" spans="2:12" x14ac:dyDescent="0.25">
      <c r="B58" s="18">
        <v>89</v>
      </c>
      <c r="C58" s="18">
        <f t="shared" si="3"/>
        <v>4.5896667439887224</v>
      </c>
      <c r="D58" s="18">
        <f t="shared" si="4"/>
        <v>-11</v>
      </c>
      <c r="E58" s="18">
        <f t="shared" si="5"/>
        <v>-6.4103332560112776</v>
      </c>
      <c r="H58" s="6"/>
      <c r="I58" s="6"/>
      <c r="J58" s="6"/>
      <c r="K58" s="6"/>
      <c r="L58" s="6"/>
    </row>
    <row r="59" spans="2:12" x14ac:dyDescent="0.25">
      <c r="B59" s="18">
        <v>90</v>
      </c>
      <c r="C59" s="18">
        <f t="shared" si="3"/>
        <v>4.5896667439887224</v>
      </c>
      <c r="D59" s="18">
        <f t="shared" si="4"/>
        <v>-10</v>
      </c>
      <c r="E59" s="18">
        <f t="shared" si="5"/>
        <v>-5.4103332560112776</v>
      </c>
      <c r="H59" s="6"/>
      <c r="I59" s="6"/>
      <c r="J59" s="6"/>
      <c r="K59" s="6"/>
      <c r="L59" s="6"/>
    </row>
    <row r="60" spans="2:12" x14ac:dyDescent="0.25">
      <c r="B60" s="18">
        <v>91</v>
      </c>
      <c r="C60" s="18">
        <f t="shared" si="3"/>
        <v>4.5896667439887224</v>
      </c>
      <c r="D60" s="18">
        <f t="shared" si="4"/>
        <v>-9</v>
      </c>
      <c r="E60" s="18">
        <f t="shared" si="5"/>
        <v>-4.4103332560112776</v>
      </c>
      <c r="H60" s="6"/>
      <c r="I60" s="6"/>
      <c r="J60" s="6"/>
      <c r="K60" s="6"/>
      <c r="L60" s="6"/>
    </row>
    <row r="61" spans="2:12" x14ac:dyDescent="0.25">
      <c r="B61" s="18">
        <v>92</v>
      </c>
      <c r="C61" s="18">
        <f t="shared" si="3"/>
        <v>4.5896667439887224</v>
      </c>
      <c r="D61" s="18">
        <f t="shared" si="4"/>
        <v>-8</v>
      </c>
      <c r="E61" s="18">
        <f t="shared" si="5"/>
        <v>-3.4103332560112776</v>
      </c>
      <c r="H61" s="6"/>
      <c r="I61" s="6"/>
      <c r="J61" s="6"/>
      <c r="K61" s="6"/>
      <c r="L61" s="6"/>
    </row>
    <row r="62" spans="2:12" x14ac:dyDescent="0.25">
      <c r="B62" s="18">
        <v>93</v>
      </c>
      <c r="C62" s="18">
        <f t="shared" si="3"/>
        <v>4.5896667439887224</v>
      </c>
      <c r="D62" s="18">
        <f t="shared" si="4"/>
        <v>-7</v>
      </c>
      <c r="E62" s="18">
        <f t="shared" si="5"/>
        <v>-2.4103332560112776</v>
      </c>
      <c r="H62" s="6"/>
      <c r="I62" s="6"/>
      <c r="J62" s="6"/>
      <c r="K62" s="6"/>
      <c r="L62" s="6"/>
    </row>
    <row r="63" spans="2:12" x14ac:dyDescent="0.25">
      <c r="B63" s="18">
        <v>94</v>
      </c>
      <c r="C63" s="18">
        <f t="shared" si="3"/>
        <v>4.5896667439887224</v>
      </c>
      <c r="D63" s="18">
        <f t="shared" si="4"/>
        <v>-6</v>
      </c>
      <c r="E63" s="18">
        <f t="shared" si="5"/>
        <v>-1.4103332560112776</v>
      </c>
      <c r="H63" s="6"/>
      <c r="I63" s="6"/>
      <c r="J63" s="6"/>
      <c r="K63" s="6"/>
      <c r="L63" s="6"/>
    </row>
    <row r="64" spans="2:12" x14ac:dyDescent="0.25">
      <c r="B64" s="18">
        <v>95</v>
      </c>
      <c r="C64" s="18">
        <f t="shared" si="3"/>
        <v>4.5896667439887224</v>
      </c>
      <c r="D64" s="18">
        <f t="shared" si="4"/>
        <v>-5</v>
      </c>
      <c r="E64" s="18">
        <f t="shared" si="5"/>
        <v>-0.41033325601127757</v>
      </c>
      <c r="H64" s="6"/>
      <c r="I64" s="6"/>
      <c r="J64" s="6"/>
      <c r="K64" s="6"/>
      <c r="L64" s="6"/>
    </row>
    <row r="65" spans="2:12" x14ac:dyDescent="0.25">
      <c r="B65" s="18">
        <v>96</v>
      </c>
      <c r="C65" s="18">
        <f t="shared" si="3"/>
        <v>4.5896667439887224</v>
      </c>
      <c r="D65" s="18">
        <f t="shared" si="4"/>
        <v>-4</v>
      </c>
      <c r="E65" s="18">
        <f t="shared" si="5"/>
        <v>0.58966674398872243</v>
      </c>
      <c r="H65" s="6"/>
      <c r="I65" s="6"/>
      <c r="J65" s="6"/>
      <c r="K65" s="6"/>
      <c r="L65" s="6"/>
    </row>
    <row r="66" spans="2:12" x14ac:dyDescent="0.25">
      <c r="B66" s="18">
        <v>97</v>
      </c>
      <c r="C66" s="18">
        <f t="shared" si="3"/>
        <v>4.5896667439887224</v>
      </c>
      <c r="D66" s="18">
        <f t="shared" si="4"/>
        <v>-3</v>
      </c>
      <c r="E66" s="18">
        <f t="shared" si="5"/>
        <v>1.5896667439887224</v>
      </c>
      <c r="H66" s="6"/>
      <c r="I66" s="6"/>
      <c r="J66" s="6"/>
      <c r="K66" s="6"/>
      <c r="L66" s="6"/>
    </row>
    <row r="67" spans="2:12" x14ac:dyDescent="0.25">
      <c r="B67" s="18">
        <v>98</v>
      </c>
      <c r="C67" s="18">
        <f t="shared" si="3"/>
        <v>4.5896667439887224</v>
      </c>
      <c r="D67" s="18">
        <f t="shared" si="4"/>
        <v>-2</v>
      </c>
      <c r="E67" s="18">
        <f t="shared" si="5"/>
        <v>2.5896667439887224</v>
      </c>
      <c r="H67" s="6"/>
      <c r="I67" s="6"/>
      <c r="J67" s="6"/>
      <c r="K67" s="6"/>
      <c r="L67" s="6"/>
    </row>
    <row r="68" spans="2:12" x14ac:dyDescent="0.25">
      <c r="B68" s="18">
        <v>99</v>
      </c>
      <c r="C68" s="18">
        <f t="shared" si="3"/>
        <v>4.5896667439887224</v>
      </c>
      <c r="D68" s="18">
        <f t="shared" si="4"/>
        <v>-1</v>
      </c>
      <c r="E68" s="18">
        <f t="shared" si="5"/>
        <v>3.5896667439887224</v>
      </c>
      <c r="H68" s="6"/>
      <c r="I68" s="6"/>
      <c r="J68" s="6"/>
      <c r="K68" s="6"/>
      <c r="L68" s="6"/>
    </row>
    <row r="69" spans="2:12" x14ac:dyDescent="0.25">
      <c r="B69" s="18">
        <v>100</v>
      </c>
      <c r="C69" s="18">
        <f t="shared" si="3"/>
        <v>4.5896667439887224</v>
      </c>
      <c r="D69" s="18">
        <f t="shared" si="4"/>
        <v>0</v>
      </c>
      <c r="E69" s="18">
        <f t="shared" si="5"/>
        <v>4.5896667439887224</v>
      </c>
      <c r="H69" s="6"/>
      <c r="I69" s="6"/>
      <c r="J69" s="6"/>
      <c r="K69" s="6"/>
      <c r="L69" s="6"/>
    </row>
    <row r="70" spans="2:12" x14ac:dyDescent="0.25">
      <c r="B70" s="18">
        <v>101</v>
      </c>
      <c r="C70" s="18">
        <f t="shared" si="3"/>
        <v>3.5896667439887224</v>
      </c>
      <c r="D70" s="18">
        <f t="shared" si="4"/>
        <v>1</v>
      </c>
      <c r="E70" s="18">
        <f t="shared" si="5"/>
        <v>4.5896667439887224</v>
      </c>
      <c r="H70" s="6"/>
      <c r="I70" s="6"/>
      <c r="J70" s="6"/>
      <c r="K70" s="6"/>
      <c r="L70" s="6"/>
    </row>
    <row r="71" spans="2:12" x14ac:dyDescent="0.25">
      <c r="B71" s="18">
        <v>102</v>
      </c>
      <c r="C71" s="18">
        <f t="shared" si="3"/>
        <v>2.5896667439887224</v>
      </c>
      <c r="D71" s="18">
        <f t="shared" si="4"/>
        <v>2</v>
      </c>
      <c r="E71" s="18">
        <f t="shared" si="5"/>
        <v>4.5896667439887224</v>
      </c>
      <c r="H71" s="6"/>
      <c r="I71" s="6"/>
      <c r="J71" s="6"/>
      <c r="K71" s="6"/>
      <c r="L71" s="6"/>
    </row>
    <row r="72" spans="2:12" x14ac:dyDescent="0.25">
      <c r="B72" s="18">
        <v>103</v>
      </c>
      <c r="C72" s="18">
        <f t="shared" si="3"/>
        <v>1.5896667439887224</v>
      </c>
      <c r="D72" s="18">
        <f t="shared" si="4"/>
        <v>3</v>
      </c>
      <c r="E72" s="18">
        <f t="shared" si="5"/>
        <v>4.5896667439887224</v>
      </c>
      <c r="H72" s="6"/>
      <c r="I72" s="6"/>
      <c r="J72" s="6"/>
      <c r="K72" s="6"/>
      <c r="L72" s="6"/>
    </row>
    <row r="73" spans="2:12" x14ac:dyDescent="0.25">
      <c r="B73" s="18">
        <v>104</v>
      </c>
      <c r="C73" s="18">
        <f t="shared" si="3"/>
        <v>0.58966674398872243</v>
      </c>
      <c r="D73" s="18">
        <f t="shared" si="4"/>
        <v>4</v>
      </c>
      <c r="E73" s="18">
        <f t="shared" si="5"/>
        <v>4.5896667439887224</v>
      </c>
      <c r="H73" s="6"/>
      <c r="I73" s="6"/>
      <c r="J73" s="6"/>
      <c r="K73" s="6"/>
      <c r="L73" s="6"/>
    </row>
    <row r="74" spans="2:12" x14ac:dyDescent="0.25">
      <c r="B74" s="18">
        <v>105</v>
      </c>
      <c r="C74" s="18">
        <f t="shared" si="3"/>
        <v>-0.41033325601127757</v>
      </c>
      <c r="D74" s="18">
        <f t="shared" si="4"/>
        <v>5</v>
      </c>
      <c r="E74" s="18">
        <f t="shared" si="5"/>
        <v>4.5896667439887224</v>
      </c>
      <c r="H74" s="6"/>
      <c r="I74" s="6"/>
      <c r="J74" s="6"/>
      <c r="K74" s="6"/>
      <c r="L74" s="6"/>
    </row>
    <row r="75" spans="2:12" x14ac:dyDescent="0.25">
      <c r="B75" s="18">
        <v>106</v>
      </c>
      <c r="C75" s="18">
        <f t="shared" si="3"/>
        <v>-1.4103332560112776</v>
      </c>
      <c r="D75" s="18">
        <f t="shared" si="4"/>
        <v>6</v>
      </c>
      <c r="E75" s="18">
        <f t="shared" si="5"/>
        <v>4.5896667439887224</v>
      </c>
      <c r="H75" s="6"/>
      <c r="I75" s="6"/>
      <c r="J75" s="6"/>
      <c r="K75" s="6"/>
      <c r="L75" s="6"/>
    </row>
    <row r="76" spans="2:12" x14ac:dyDescent="0.25">
      <c r="B76" s="18">
        <v>107</v>
      </c>
      <c r="C76" s="18">
        <f t="shared" si="3"/>
        <v>-2.4103332560112776</v>
      </c>
      <c r="D76" s="18">
        <f t="shared" si="4"/>
        <v>7</v>
      </c>
      <c r="E76" s="18">
        <f t="shared" si="5"/>
        <v>4.5896667439887224</v>
      </c>
      <c r="H76" s="6"/>
      <c r="I76" s="6"/>
      <c r="J76" s="6"/>
      <c r="K76" s="6"/>
      <c r="L76" s="6"/>
    </row>
    <row r="77" spans="2:12" x14ac:dyDescent="0.25">
      <c r="B77" s="18">
        <v>108</v>
      </c>
      <c r="C77" s="18">
        <f t="shared" si="3"/>
        <v>-3.4103332560112776</v>
      </c>
      <c r="D77" s="18">
        <f t="shared" si="4"/>
        <v>8</v>
      </c>
      <c r="E77" s="18">
        <f t="shared" si="5"/>
        <v>4.5896667439887224</v>
      </c>
      <c r="H77" s="6"/>
      <c r="I77" s="6"/>
      <c r="J77" s="6"/>
      <c r="K77" s="6"/>
      <c r="L77" s="6"/>
    </row>
    <row r="78" spans="2:12" x14ac:dyDescent="0.25">
      <c r="B78" s="18">
        <v>109</v>
      </c>
      <c r="C78" s="18">
        <f t="shared" si="3"/>
        <v>-4.4103332560112776</v>
      </c>
      <c r="D78" s="18">
        <f t="shared" si="4"/>
        <v>9</v>
      </c>
      <c r="E78" s="18">
        <f t="shared" si="5"/>
        <v>4.5896667439887224</v>
      </c>
      <c r="H78" s="6"/>
      <c r="I78" s="6"/>
      <c r="J78" s="6"/>
      <c r="K78" s="6"/>
      <c r="L78" s="6"/>
    </row>
    <row r="79" spans="2:12" x14ac:dyDescent="0.25">
      <c r="B79" s="18">
        <v>110</v>
      </c>
      <c r="C79" s="18">
        <f t="shared" si="3"/>
        <v>-5.4103332560112776</v>
      </c>
      <c r="D79" s="18">
        <f t="shared" si="4"/>
        <v>10</v>
      </c>
      <c r="E79" s="18">
        <f t="shared" si="5"/>
        <v>4.5896667439887224</v>
      </c>
      <c r="H79" s="6"/>
      <c r="I79" s="6"/>
      <c r="J79" s="6"/>
      <c r="K79" s="6"/>
      <c r="L79" s="6"/>
    </row>
    <row r="80" spans="2:12" x14ac:dyDescent="0.25">
      <c r="B80" s="18">
        <v>111</v>
      </c>
      <c r="C80" s="18">
        <f t="shared" si="3"/>
        <v>-6.4103332560112776</v>
      </c>
      <c r="D80" s="18">
        <f t="shared" si="4"/>
        <v>11</v>
      </c>
      <c r="E80" s="18">
        <f t="shared" si="5"/>
        <v>4.5896667439887224</v>
      </c>
      <c r="H80" s="6"/>
      <c r="I80" s="6"/>
      <c r="J80" s="6"/>
      <c r="K80" s="6"/>
      <c r="L80" s="6"/>
    </row>
    <row r="81" spans="2:12" x14ac:dyDescent="0.25">
      <c r="B81" s="18">
        <v>112</v>
      </c>
      <c r="C81" s="18">
        <f t="shared" si="3"/>
        <v>-7.4103332560112776</v>
      </c>
      <c r="D81" s="18">
        <f t="shared" si="4"/>
        <v>12</v>
      </c>
      <c r="E81" s="18">
        <f t="shared" si="5"/>
        <v>4.5896667439887224</v>
      </c>
      <c r="H81" s="6"/>
      <c r="I81" s="6"/>
      <c r="J81" s="6"/>
      <c r="K81" s="6"/>
      <c r="L81" s="6"/>
    </row>
    <row r="82" spans="2:12" x14ac:dyDescent="0.25">
      <c r="B82" s="18">
        <v>113</v>
      </c>
      <c r="C82" s="18">
        <f t="shared" si="3"/>
        <v>-8.4103332560112776</v>
      </c>
      <c r="D82" s="18">
        <f t="shared" si="4"/>
        <v>13</v>
      </c>
      <c r="E82" s="18">
        <f t="shared" si="5"/>
        <v>4.5896667439887224</v>
      </c>
      <c r="H82" s="6"/>
      <c r="I82" s="6"/>
      <c r="J82" s="6"/>
      <c r="K82" s="6"/>
      <c r="L82" s="6"/>
    </row>
    <row r="83" spans="2:12" x14ac:dyDescent="0.25">
      <c r="B83" s="18">
        <v>114</v>
      </c>
      <c r="C83" s="18">
        <f t="shared" ref="C83:C114" si="6">IF(B83&gt;$C$4,-(B83-$C$4)+$C$14,$C$14)</f>
        <v>-9.4103332560112776</v>
      </c>
      <c r="D83" s="18">
        <f t="shared" ref="D83:D119" si="7">B83-$C$8</f>
        <v>14</v>
      </c>
      <c r="E83" s="18">
        <f t="shared" ref="E83:E114" si="8">D83+C83</f>
        <v>4.5896667439887224</v>
      </c>
      <c r="H83" s="6"/>
      <c r="I83" s="6"/>
      <c r="J83" s="6"/>
      <c r="K83" s="6"/>
      <c r="L83" s="6"/>
    </row>
    <row r="84" spans="2:12" x14ac:dyDescent="0.25">
      <c r="B84" s="18">
        <v>115</v>
      </c>
      <c r="C84" s="18">
        <f t="shared" si="6"/>
        <v>-10.410333256011278</v>
      </c>
      <c r="D84" s="18">
        <f t="shared" si="7"/>
        <v>15</v>
      </c>
      <c r="E84" s="18">
        <f t="shared" si="8"/>
        <v>4.5896667439887224</v>
      </c>
      <c r="H84" s="6"/>
      <c r="I84" s="6"/>
      <c r="J84" s="6"/>
      <c r="K84" s="6"/>
      <c r="L84" s="6"/>
    </row>
    <row r="85" spans="2:12" x14ac:dyDescent="0.25">
      <c r="B85" s="18">
        <v>116</v>
      </c>
      <c r="C85" s="18">
        <f t="shared" si="6"/>
        <v>-11.410333256011278</v>
      </c>
      <c r="D85" s="18">
        <f t="shared" si="7"/>
        <v>16</v>
      </c>
      <c r="E85" s="18">
        <f t="shared" si="8"/>
        <v>4.5896667439887224</v>
      </c>
      <c r="H85" s="6"/>
      <c r="I85" s="6"/>
      <c r="J85" s="6"/>
      <c r="K85" s="6"/>
      <c r="L85" s="6"/>
    </row>
    <row r="86" spans="2:12" x14ac:dyDescent="0.25">
      <c r="B86" s="18">
        <v>117</v>
      </c>
      <c r="C86" s="18">
        <f t="shared" si="6"/>
        <v>-12.410333256011278</v>
      </c>
      <c r="D86" s="18">
        <f t="shared" si="7"/>
        <v>17</v>
      </c>
      <c r="E86" s="18">
        <f t="shared" si="8"/>
        <v>4.5896667439887224</v>
      </c>
      <c r="H86" s="6"/>
      <c r="I86" s="6"/>
      <c r="J86" s="6"/>
      <c r="K86" s="6"/>
      <c r="L86" s="6"/>
    </row>
    <row r="87" spans="2:12" x14ac:dyDescent="0.25">
      <c r="B87" s="18">
        <v>118</v>
      </c>
      <c r="C87" s="18">
        <f t="shared" si="6"/>
        <v>-13.410333256011278</v>
      </c>
      <c r="D87" s="18">
        <f t="shared" si="7"/>
        <v>18</v>
      </c>
      <c r="E87" s="18">
        <f t="shared" si="8"/>
        <v>4.5896667439887224</v>
      </c>
      <c r="H87" s="6"/>
      <c r="I87" s="6"/>
      <c r="J87" s="6"/>
      <c r="K87" s="6"/>
      <c r="L87" s="6"/>
    </row>
    <row r="88" spans="2:12" x14ac:dyDescent="0.25">
      <c r="B88" s="18">
        <v>119</v>
      </c>
      <c r="C88" s="18">
        <f t="shared" si="6"/>
        <v>-14.410333256011278</v>
      </c>
      <c r="D88" s="18">
        <f t="shared" si="7"/>
        <v>19</v>
      </c>
      <c r="E88" s="18">
        <f t="shared" si="8"/>
        <v>4.5896667439887224</v>
      </c>
      <c r="H88" s="6"/>
      <c r="I88" s="6"/>
      <c r="J88" s="6"/>
      <c r="K88" s="6"/>
      <c r="L88" s="6"/>
    </row>
    <row r="89" spans="2:12" x14ac:dyDescent="0.25">
      <c r="B89" s="18">
        <v>120</v>
      </c>
      <c r="C89" s="18">
        <f t="shared" si="6"/>
        <v>-15.410333256011278</v>
      </c>
      <c r="D89" s="18">
        <f t="shared" si="7"/>
        <v>20</v>
      </c>
      <c r="E89" s="18">
        <f t="shared" si="8"/>
        <v>4.5896667439887224</v>
      </c>
      <c r="H89" s="6"/>
      <c r="I89" s="6"/>
      <c r="J89" s="6"/>
      <c r="K89" s="6"/>
      <c r="L89" s="6"/>
    </row>
    <row r="90" spans="2:12" x14ac:dyDescent="0.25">
      <c r="B90" s="18">
        <v>121</v>
      </c>
      <c r="C90" s="18">
        <f t="shared" si="6"/>
        <v>-16.410333256011278</v>
      </c>
      <c r="D90" s="18">
        <f t="shared" si="7"/>
        <v>21</v>
      </c>
      <c r="E90" s="18">
        <f t="shared" si="8"/>
        <v>4.5896667439887224</v>
      </c>
      <c r="H90" s="6"/>
      <c r="I90" s="6"/>
      <c r="J90" s="6"/>
      <c r="K90" s="6"/>
      <c r="L90" s="6"/>
    </row>
    <row r="91" spans="2:12" x14ac:dyDescent="0.25">
      <c r="B91" s="18">
        <v>122</v>
      </c>
      <c r="C91" s="18">
        <f t="shared" si="6"/>
        <v>-17.410333256011278</v>
      </c>
      <c r="D91" s="18">
        <f t="shared" si="7"/>
        <v>22</v>
      </c>
      <c r="E91" s="18">
        <f t="shared" si="8"/>
        <v>4.5896667439887224</v>
      </c>
      <c r="H91" s="6"/>
      <c r="I91" s="6"/>
      <c r="J91" s="6"/>
      <c r="K91" s="6"/>
      <c r="L91" s="6"/>
    </row>
    <row r="92" spans="2:12" x14ac:dyDescent="0.25">
      <c r="B92" s="18">
        <v>123</v>
      </c>
      <c r="C92" s="18">
        <f t="shared" si="6"/>
        <v>-18.410333256011278</v>
      </c>
      <c r="D92" s="18">
        <f t="shared" si="7"/>
        <v>23</v>
      </c>
      <c r="E92" s="18">
        <f t="shared" si="8"/>
        <v>4.5896667439887224</v>
      </c>
      <c r="H92" s="6"/>
      <c r="I92" s="6"/>
      <c r="J92" s="6"/>
      <c r="K92" s="6"/>
      <c r="L92" s="6"/>
    </row>
    <row r="93" spans="2:12" x14ac:dyDescent="0.25">
      <c r="B93" s="18">
        <v>124</v>
      </c>
      <c r="C93" s="18">
        <f t="shared" si="6"/>
        <v>-19.410333256011278</v>
      </c>
      <c r="D93" s="18">
        <f t="shared" si="7"/>
        <v>24</v>
      </c>
      <c r="E93" s="18">
        <f t="shared" si="8"/>
        <v>4.5896667439887224</v>
      </c>
      <c r="H93" s="6"/>
      <c r="I93" s="6"/>
      <c r="J93" s="6"/>
      <c r="K93" s="6"/>
      <c r="L93" s="6"/>
    </row>
    <row r="94" spans="2:12" x14ac:dyDescent="0.25">
      <c r="B94" s="18">
        <v>125</v>
      </c>
      <c r="C94" s="18">
        <f t="shared" si="6"/>
        <v>-20.410333256011278</v>
      </c>
      <c r="D94" s="18">
        <f t="shared" si="7"/>
        <v>25</v>
      </c>
      <c r="E94" s="18">
        <f t="shared" si="8"/>
        <v>4.5896667439887224</v>
      </c>
      <c r="H94" s="6"/>
      <c r="I94" s="6"/>
      <c r="J94" s="6"/>
      <c r="K94" s="6"/>
      <c r="L94" s="6"/>
    </row>
    <row r="95" spans="2:12" x14ac:dyDescent="0.25">
      <c r="B95" s="18">
        <v>126</v>
      </c>
      <c r="C95" s="18">
        <f t="shared" si="6"/>
        <v>-21.410333256011278</v>
      </c>
      <c r="D95" s="18">
        <f t="shared" si="7"/>
        <v>26</v>
      </c>
      <c r="E95" s="18">
        <f t="shared" si="8"/>
        <v>4.5896667439887224</v>
      </c>
      <c r="H95" s="6"/>
      <c r="I95" s="6"/>
      <c r="J95" s="6"/>
      <c r="K95" s="6"/>
      <c r="L95" s="6"/>
    </row>
    <row r="96" spans="2:12" x14ac:dyDescent="0.25">
      <c r="B96" s="18">
        <v>127</v>
      </c>
      <c r="C96" s="18">
        <f t="shared" si="6"/>
        <v>-22.410333256011278</v>
      </c>
      <c r="D96" s="18">
        <f t="shared" si="7"/>
        <v>27</v>
      </c>
      <c r="E96" s="18">
        <f t="shared" si="8"/>
        <v>4.5896667439887224</v>
      </c>
      <c r="H96" s="6"/>
      <c r="I96" s="6"/>
      <c r="J96" s="6"/>
      <c r="K96" s="6"/>
      <c r="L96" s="6"/>
    </row>
    <row r="97" spans="2:12" x14ac:dyDescent="0.25">
      <c r="B97" s="18">
        <v>128</v>
      </c>
      <c r="C97" s="18">
        <f t="shared" si="6"/>
        <v>-23.410333256011278</v>
      </c>
      <c r="D97" s="18">
        <f t="shared" si="7"/>
        <v>28</v>
      </c>
      <c r="E97" s="18">
        <f t="shared" si="8"/>
        <v>4.5896667439887224</v>
      </c>
      <c r="H97" s="6"/>
      <c r="I97" s="6"/>
      <c r="J97" s="6"/>
      <c r="K97" s="6"/>
      <c r="L97" s="6"/>
    </row>
    <row r="98" spans="2:12" x14ac:dyDescent="0.25">
      <c r="B98" s="18">
        <v>129</v>
      </c>
      <c r="C98" s="18">
        <f t="shared" si="6"/>
        <v>-24.410333256011278</v>
      </c>
      <c r="D98" s="18">
        <f t="shared" si="7"/>
        <v>29</v>
      </c>
      <c r="E98" s="18">
        <f t="shared" si="8"/>
        <v>4.5896667439887224</v>
      </c>
      <c r="H98" s="6"/>
      <c r="I98" s="6"/>
      <c r="J98" s="6"/>
      <c r="K98" s="6"/>
      <c r="L98" s="6"/>
    </row>
    <row r="99" spans="2:12" x14ac:dyDescent="0.25">
      <c r="B99" s="18">
        <v>130</v>
      </c>
      <c r="C99" s="18">
        <f t="shared" si="6"/>
        <v>-25.410333256011278</v>
      </c>
      <c r="D99" s="18">
        <f t="shared" si="7"/>
        <v>30</v>
      </c>
      <c r="E99" s="18">
        <f t="shared" si="8"/>
        <v>4.5896667439887224</v>
      </c>
      <c r="H99" s="6"/>
      <c r="I99" s="6"/>
      <c r="J99" s="6"/>
      <c r="K99" s="6"/>
      <c r="L99" s="6"/>
    </row>
    <row r="100" spans="2:12" x14ac:dyDescent="0.25">
      <c r="B100" s="18">
        <v>131</v>
      </c>
      <c r="C100" s="18">
        <f t="shared" si="6"/>
        <v>-26.410333256011278</v>
      </c>
      <c r="D100" s="18">
        <f t="shared" si="7"/>
        <v>31</v>
      </c>
      <c r="E100" s="18">
        <f t="shared" si="8"/>
        <v>4.5896667439887224</v>
      </c>
      <c r="H100" s="6"/>
      <c r="I100" s="6"/>
      <c r="J100" s="6"/>
      <c r="K100" s="6"/>
      <c r="L100" s="6"/>
    </row>
    <row r="101" spans="2:12" x14ac:dyDescent="0.25">
      <c r="B101" s="18">
        <v>132</v>
      </c>
      <c r="C101" s="18">
        <f t="shared" si="6"/>
        <v>-27.410333256011278</v>
      </c>
      <c r="D101" s="18">
        <f t="shared" si="7"/>
        <v>32</v>
      </c>
      <c r="E101" s="18">
        <f t="shared" si="8"/>
        <v>4.5896667439887224</v>
      </c>
      <c r="H101" s="6"/>
      <c r="I101" s="6"/>
      <c r="J101" s="6"/>
      <c r="K101" s="6"/>
      <c r="L101" s="6"/>
    </row>
    <row r="102" spans="2:12" x14ac:dyDescent="0.25">
      <c r="B102" s="18">
        <v>133</v>
      </c>
      <c r="C102" s="18">
        <f t="shared" si="6"/>
        <v>-28.410333256011278</v>
      </c>
      <c r="D102" s="18">
        <f t="shared" si="7"/>
        <v>33</v>
      </c>
      <c r="E102" s="18">
        <f t="shared" si="8"/>
        <v>4.5896667439887224</v>
      </c>
      <c r="H102" s="6"/>
      <c r="I102" s="6"/>
      <c r="J102" s="6"/>
      <c r="K102" s="6"/>
      <c r="L102" s="6"/>
    </row>
    <row r="103" spans="2:12" x14ac:dyDescent="0.25">
      <c r="B103" s="18">
        <v>134</v>
      </c>
      <c r="C103" s="18">
        <f t="shared" si="6"/>
        <v>-29.410333256011278</v>
      </c>
      <c r="D103" s="18">
        <f t="shared" si="7"/>
        <v>34</v>
      </c>
      <c r="E103" s="18">
        <f t="shared" si="8"/>
        <v>4.5896667439887224</v>
      </c>
      <c r="H103" s="6"/>
      <c r="I103" s="6"/>
      <c r="J103" s="6"/>
      <c r="K103" s="6"/>
      <c r="L103" s="6"/>
    </row>
    <row r="104" spans="2:12" x14ac:dyDescent="0.25">
      <c r="B104" s="18">
        <v>135</v>
      </c>
      <c r="C104" s="18">
        <f t="shared" si="6"/>
        <v>-30.410333256011278</v>
      </c>
      <c r="D104" s="18">
        <f t="shared" si="7"/>
        <v>35</v>
      </c>
      <c r="E104" s="18">
        <f t="shared" si="8"/>
        <v>4.5896667439887224</v>
      </c>
      <c r="H104" s="6"/>
      <c r="I104" s="6"/>
      <c r="J104" s="6"/>
      <c r="K104" s="6"/>
      <c r="L104" s="6"/>
    </row>
    <row r="105" spans="2:12" x14ac:dyDescent="0.25">
      <c r="B105" s="18">
        <v>136</v>
      </c>
      <c r="C105" s="18">
        <f t="shared" si="6"/>
        <v>-31.410333256011278</v>
      </c>
      <c r="D105" s="18">
        <f t="shared" si="7"/>
        <v>36</v>
      </c>
      <c r="E105" s="18">
        <f t="shared" si="8"/>
        <v>4.5896667439887224</v>
      </c>
      <c r="H105" s="6"/>
      <c r="I105" s="6"/>
      <c r="J105" s="6"/>
      <c r="K105" s="6"/>
      <c r="L105" s="6"/>
    </row>
    <row r="106" spans="2:12" x14ac:dyDescent="0.25">
      <c r="B106" s="18">
        <v>137</v>
      </c>
      <c r="C106" s="18">
        <f t="shared" si="6"/>
        <v>-32.410333256011278</v>
      </c>
      <c r="D106" s="18">
        <f t="shared" si="7"/>
        <v>37</v>
      </c>
      <c r="E106" s="18">
        <f t="shared" si="8"/>
        <v>4.5896667439887224</v>
      </c>
      <c r="H106" s="6"/>
      <c r="I106" s="6"/>
      <c r="J106" s="6"/>
      <c r="K106" s="6"/>
      <c r="L106" s="6"/>
    </row>
    <row r="107" spans="2:12" x14ac:dyDescent="0.25">
      <c r="B107" s="18">
        <v>138</v>
      </c>
      <c r="C107" s="18">
        <f t="shared" si="6"/>
        <v>-33.410333256011278</v>
      </c>
      <c r="D107" s="18">
        <f t="shared" si="7"/>
        <v>38</v>
      </c>
      <c r="E107" s="18">
        <f t="shared" si="8"/>
        <v>4.5896667439887224</v>
      </c>
      <c r="H107" s="6"/>
      <c r="I107" s="6"/>
      <c r="J107" s="6"/>
      <c r="K107" s="6"/>
      <c r="L107" s="6"/>
    </row>
    <row r="108" spans="2:12" x14ac:dyDescent="0.25">
      <c r="B108" s="18">
        <v>139</v>
      </c>
      <c r="C108" s="18">
        <f t="shared" si="6"/>
        <v>-34.410333256011278</v>
      </c>
      <c r="D108" s="18">
        <f t="shared" si="7"/>
        <v>39</v>
      </c>
      <c r="E108" s="18">
        <f t="shared" si="8"/>
        <v>4.5896667439887224</v>
      </c>
      <c r="H108" s="6"/>
      <c r="I108" s="6"/>
      <c r="J108" s="6"/>
      <c r="K108" s="6"/>
      <c r="L108" s="6"/>
    </row>
    <row r="109" spans="2:12" x14ac:dyDescent="0.25">
      <c r="B109" s="18">
        <v>140</v>
      </c>
      <c r="C109" s="18">
        <f t="shared" si="6"/>
        <v>-35.410333256011278</v>
      </c>
      <c r="D109" s="18">
        <f t="shared" si="7"/>
        <v>40</v>
      </c>
      <c r="E109" s="18">
        <f t="shared" si="8"/>
        <v>4.5896667439887224</v>
      </c>
      <c r="H109" s="6"/>
      <c r="I109" s="6"/>
      <c r="J109" s="6"/>
      <c r="K109" s="6"/>
      <c r="L109" s="6"/>
    </row>
    <row r="110" spans="2:12" x14ac:dyDescent="0.25">
      <c r="B110" s="18">
        <v>141</v>
      </c>
      <c r="C110" s="18">
        <f t="shared" si="6"/>
        <v>-36.410333256011278</v>
      </c>
      <c r="D110" s="18">
        <f t="shared" si="7"/>
        <v>41</v>
      </c>
      <c r="E110" s="18">
        <f t="shared" si="8"/>
        <v>4.5896667439887224</v>
      </c>
      <c r="H110" s="6"/>
      <c r="I110" s="6"/>
      <c r="J110" s="6"/>
      <c r="K110" s="6"/>
      <c r="L110" s="6"/>
    </row>
    <row r="111" spans="2:12" x14ac:dyDescent="0.25">
      <c r="B111" s="18">
        <v>142</v>
      </c>
      <c r="C111" s="18">
        <f t="shared" si="6"/>
        <v>-37.410333256011278</v>
      </c>
      <c r="D111" s="18">
        <f t="shared" si="7"/>
        <v>42</v>
      </c>
      <c r="E111" s="18">
        <f t="shared" si="8"/>
        <v>4.5896667439887224</v>
      </c>
      <c r="H111" s="6"/>
      <c r="I111" s="6"/>
      <c r="J111" s="6"/>
      <c r="K111" s="6"/>
      <c r="L111" s="6"/>
    </row>
    <row r="112" spans="2:12" x14ac:dyDescent="0.25">
      <c r="B112" s="18">
        <v>143</v>
      </c>
      <c r="C112" s="18">
        <f t="shared" si="6"/>
        <v>-38.410333256011278</v>
      </c>
      <c r="D112" s="18">
        <f t="shared" si="7"/>
        <v>43</v>
      </c>
      <c r="E112" s="18">
        <f t="shared" si="8"/>
        <v>4.5896667439887224</v>
      </c>
      <c r="H112" s="6"/>
      <c r="I112" s="6"/>
      <c r="J112" s="6"/>
      <c r="K112" s="6"/>
      <c r="L112" s="6"/>
    </row>
    <row r="113" spans="2:12" x14ac:dyDescent="0.25">
      <c r="B113" s="18">
        <v>144</v>
      </c>
      <c r="C113" s="18">
        <f t="shared" si="6"/>
        <v>-39.410333256011278</v>
      </c>
      <c r="D113" s="18">
        <f t="shared" si="7"/>
        <v>44</v>
      </c>
      <c r="E113" s="18">
        <f t="shared" si="8"/>
        <v>4.5896667439887224</v>
      </c>
      <c r="H113" s="6"/>
      <c r="I113" s="6"/>
      <c r="J113" s="6"/>
      <c r="K113" s="6"/>
      <c r="L113" s="6"/>
    </row>
    <row r="114" spans="2:12" x14ac:dyDescent="0.25">
      <c r="B114" s="18">
        <v>145</v>
      </c>
      <c r="C114" s="18">
        <f t="shared" si="6"/>
        <v>-40.410333256011278</v>
      </c>
      <c r="D114" s="18">
        <f t="shared" si="7"/>
        <v>45</v>
      </c>
      <c r="E114" s="18">
        <f t="shared" si="8"/>
        <v>4.5896667439887224</v>
      </c>
      <c r="H114" s="6"/>
      <c r="I114" s="6"/>
      <c r="J114" s="6"/>
      <c r="K114" s="6"/>
      <c r="L114" s="6"/>
    </row>
    <row r="115" spans="2:12" x14ac:dyDescent="0.25">
      <c r="B115" s="18">
        <v>146</v>
      </c>
      <c r="C115" s="18">
        <f t="shared" ref="C115:C119" si="9">IF(B115&gt;$C$4,-(B115-$C$4)+$C$14,$C$14)</f>
        <v>-41.410333256011278</v>
      </c>
      <c r="D115" s="18">
        <f t="shared" si="7"/>
        <v>46</v>
      </c>
      <c r="E115" s="18">
        <f t="shared" ref="E115:E119" si="10">D115+C115</f>
        <v>4.5896667439887224</v>
      </c>
      <c r="H115" s="6"/>
      <c r="I115" s="6"/>
      <c r="J115" s="6"/>
      <c r="K115" s="6"/>
      <c r="L115" s="6"/>
    </row>
    <row r="116" spans="2:12" x14ac:dyDescent="0.25">
      <c r="B116" s="18">
        <v>147</v>
      </c>
      <c r="C116" s="18">
        <f t="shared" si="9"/>
        <v>-42.410333256011278</v>
      </c>
      <c r="D116" s="18">
        <f t="shared" si="7"/>
        <v>47</v>
      </c>
      <c r="E116" s="18">
        <f t="shared" si="10"/>
        <v>4.5896667439887224</v>
      </c>
      <c r="H116" s="6"/>
      <c r="I116" s="6"/>
      <c r="J116" s="6"/>
      <c r="K116" s="6"/>
      <c r="L116" s="6"/>
    </row>
    <row r="117" spans="2:12" x14ac:dyDescent="0.25">
      <c r="B117" s="18">
        <v>148</v>
      </c>
      <c r="C117" s="18">
        <f t="shared" si="9"/>
        <v>-43.410333256011278</v>
      </c>
      <c r="D117" s="18">
        <f t="shared" si="7"/>
        <v>48</v>
      </c>
      <c r="E117" s="18">
        <f t="shared" si="10"/>
        <v>4.5896667439887224</v>
      </c>
      <c r="H117" s="6"/>
      <c r="I117" s="6"/>
      <c r="J117" s="6"/>
      <c r="K117" s="6"/>
      <c r="L117" s="6"/>
    </row>
    <row r="118" spans="2:12" x14ac:dyDescent="0.25">
      <c r="B118" s="18">
        <v>149</v>
      </c>
      <c r="C118" s="18">
        <f t="shared" si="9"/>
        <v>-44.410333256011278</v>
      </c>
      <c r="D118" s="18">
        <f t="shared" si="7"/>
        <v>49</v>
      </c>
      <c r="E118" s="18">
        <f t="shared" si="10"/>
        <v>4.5896667439887224</v>
      </c>
      <c r="H118" s="6"/>
      <c r="I118" s="6"/>
      <c r="J118" s="6"/>
      <c r="K118" s="6"/>
      <c r="L118" s="6"/>
    </row>
    <row r="119" spans="2:12" x14ac:dyDescent="0.25">
      <c r="B119" s="18">
        <v>150</v>
      </c>
      <c r="C119" s="18">
        <f t="shared" si="9"/>
        <v>-45.410333256011278</v>
      </c>
      <c r="D119" s="18">
        <f t="shared" si="7"/>
        <v>50</v>
      </c>
      <c r="E119" s="18">
        <f t="shared" si="10"/>
        <v>4.5896667439887224</v>
      </c>
      <c r="H119" s="6"/>
      <c r="I119" s="6"/>
      <c r="J119" s="6"/>
      <c r="K119" s="6"/>
      <c r="L119" s="6"/>
    </row>
  </sheetData>
  <mergeCells count="2">
    <mergeCell ref="B17:E17"/>
    <mergeCell ref="H17:L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Covered Call</vt:lpstr>
      <vt:lpstr>Fig. PL Covered Call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akshit gupta</dc:creator>
  <cp:lastModifiedBy>Longin</cp:lastModifiedBy>
  <dcterms:created xsi:type="dcterms:W3CDTF">2022-02-13T19:27:48Z</dcterms:created>
  <dcterms:modified xsi:type="dcterms:W3CDTF">2022-04-10T21:31:06Z</dcterms:modified>
</cp:coreProperties>
</file>