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ate1904="1"/>
  <mc:AlternateContent xmlns:mc="http://schemas.openxmlformats.org/markup-compatibility/2006">
    <mc:Choice Requires="x15">
      <x15ac:absPath xmlns:x15ac="http://schemas.microsoft.com/office/spreadsheetml/2010/11/ac" url="/Users/youssef/Library/CloudStorage/GoogleDrive-b00726728@essec.edu/My Drive/Research /Simtrade - Posts (serie) /Serie 3/Models/"/>
    </mc:Choice>
  </mc:AlternateContent>
  <xr:revisionPtr revIDLastSave="0" documentId="13_ncr:1_{62E10D2F-F1CE-2342-B0C2-F36501273AD4}" xr6:coauthVersionLast="47" xr6:coauthVersionMax="47" xr10:uidLastSave="{00000000-0000-0000-0000-000000000000}"/>
  <bookViews>
    <workbookView xWindow="0" yWindow="500" windowWidth="28800" windowHeight="17500" activeTab="1" xr2:uid="{00000000-000D-0000-FFFF-FFFF00000000}"/>
  </bookViews>
  <sheets>
    <sheet name="Minimum Volatility Portfolio" sheetId="8" r:id="rId1"/>
    <sheet name="Efficient Frontier" sheetId="9" r:id="rId2"/>
  </sheets>
  <definedNames>
    <definedName name="_xlchart.v1.0" hidden="1">'Minimum Volatility Portfolio'!$A$2</definedName>
    <definedName name="_xlchart.v1.1" hidden="1">'Minimum Volatility Portfolio'!$B$6:$B$8</definedName>
    <definedName name="_xlchart.v1.2" hidden="1">'Minimum Volatility Portfolio'!$C$6:$C$8</definedName>
    <definedName name="_xlchart.v1.3" hidden="1">'Minimum Volatility Portfolio'!$D$27:$D$37</definedName>
    <definedName name="_xlchart.v1.4" hidden="1">'Minimum Volatility Portfolio'!$E$27:$E$37</definedName>
    <definedName name="_xlchart.v1.5" hidden="1">'Minimum Volatility Portfolio'!$A$2</definedName>
    <definedName name="_xlchart.v1.6" hidden="1">'Minimum Volatility Portfolio'!$B$6:$B$8</definedName>
    <definedName name="_xlchart.v1.7" hidden="1">'Minimum Volatility Portfolio'!$C$6:$C$8</definedName>
    <definedName name="_xlchart.v1.8" hidden="1">'Minimum Volatility Portfolio'!$D$27:$D$37</definedName>
    <definedName name="_xlchart.v1.9" hidden="1">'Minimum Volatility Portfolio'!$E$27:$E$37</definedName>
    <definedName name="solver_adj" localSheetId="0" hidden="1">'Minimum Volatility Portfolio'!$A$43:$C$43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hs1" localSheetId="0" hidden="1">'Minimum Volatility Portfolio'!#REF!</definedName>
    <definedName name="solver_lhs2" localSheetId="0" hidden="1">'Minimum Volatility Portfolio'!$D$43</definedName>
    <definedName name="solver_lhs3" localSheetId="0" hidden="1">'Minimum Volatility Portfolio'!$D$43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opt" localSheetId="0" hidden="1">'Minimum Volatility Portfolio'!$E$43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2</definedName>
    <definedName name="solver_rel3" localSheetId="0" hidden="1">2</definedName>
    <definedName name="solver_rhs1" localSheetId="0" hidden="1">1</definedName>
    <definedName name="solver_rhs2" localSheetId="0" hidden="1">0.22</definedName>
    <definedName name="solver_rhs3" localSheetId="0" hidden="1">0.025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2" i="8" l="1"/>
  <c r="D21" i="8"/>
  <c r="C20" i="8"/>
  <c r="D20" i="8"/>
  <c r="D19" i="8"/>
  <c r="C19" i="8"/>
  <c r="B20" i="8"/>
  <c r="C21" i="8"/>
  <c r="B21" i="8"/>
  <c r="D14" i="8" l="1"/>
  <c r="D13" i="8"/>
  <c r="C13" i="8"/>
  <c r="B19" i="8"/>
  <c r="D37" i="8" l="1"/>
  <c r="D28" i="8"/>
  <c r="D29" i="8"/>
  <c r="D30" i="8"/>
  <c r="D31" i="8"/>
  <c r="D32" i="8"/>
  <c r="D33" i="8"/>
  <c r="D34" i="8"/>
  <c r="D35" i="8"/>
  <c r="D36" i="8"/>
  <c r="D27" i="8"/>
  <c r="D43" i="8"/>
  <c r="E37" i="8" l="1"/>
  <c r="F37" i="8" s="1"/>
  <c r="E31" i="8"/>
  <c r="F31" i="8" s="1"/>
  <c r="E30" i="8"/>
  <c r="F30" i="8" s="1"/>
  <c r="E27" i="8"/>
  <c r="E33" i="8"/>
  <c r="F33" i="8" s="1"/>
  <c r="E29" i="8"/>
  <c r="F29" i="8" s="1"/>
  <c r="E36" i="8"/>
  <c r="F36" i="8" s="1"/>
  <c r="E32" i="8"/>
  <c r="F32" i="8" s="1"/>
  <c r="E28" i="8"/>
  <c r="F28" i="8" s="1"/>
  <c r="E35" i="8"/>
  <c r="F35" i="8" s="1"/>
  <c r="E34" i="8"/>
  <c r="F34" i="8" s="1"/>
  <c r="E43" i="8"/>
  <c r="F43" i="8" s="1"/>
  <c r="F27" i="8" l="1"/>
</calcChain>
</file>

<file path=xl/sharedStrings.xml><?xml version="1.0" encoding="utf-8"?>
<sst xmlns="http://schemas.openxmlformats.org/spreadsheetml/2006/main" count="49" uniqueCount="24">
  <si>
    <t>6. Run the solver and repeat the task at different expected returns to plot the efficient frontier</t>
  </si>
  <si>
    <t>5. Add the second constraint of the model, that no weight should be negative. Tick on the "Make unconstrained variables non negative"</t>
  </si>
  <si>
    <t>Assets characteristics</t>
  </si>
  <si>
    <t>Expected return</t>
  </si>
  <si>
    <t>Volatility</t>
  </si>
  <si>
    <t>Asset 1</t>
  </si>
  <si>
    <t>Asset 2</t>
  </si>
  <si>
    <t>Correlation matrix</t>
  </si>
  <si>
    <t>Covariance matrix</t>
  </si>
  <si>
    <t>Asset 3</t>
  </si>
  <si>
    <t>Portfolios characteristics</t>
  </si>
  <si>
    <t>Portfolio weights</t>
  </si>
  <si>
    <t>Portfolio characteristics</t>
  </si>
  <si>
    <t>Return / Risk</t>
  </si>
  <si>
    <t>Construction of the efficient frontier</t>
  </si>
  <si>
    <t>Equally-weighted portfolio characteristics</t>
  </si>
  <si>
    <t>Use solver to plot the curve of the efficient frontier</t>
  </si>
  <si>
    <t>Use solver with the following instructions to obtain the weighs of the optimal portfolio:</t>
  </si>
  <si>
    <t>1. Select cell E43 as the objective cell to minimize</t>
  </si>
  <si>
    <t>2. Select range A43 -C43 as a variable objective  (the solver will perform iterative simulations in this range to find the weights that respect the condition above, to minimize the variance of the portfolio for a given level of expected return)</t>
  </si>
  <si>
    <t>Sum weights</t>
  </si>
  <si>
    <t>4. Set some special expected returns (set some target returns for cell D43 = ... )</t>
  </si>
  <si>
    <t>3. Add the constraint (the sum of portfolio weights should be equal to one, in cell I42)</t>
  </si>
  <si>
    <t>Minimum Volatility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</si>
</sst>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_-[$£-809]* #,##0.00_-;\-[$£-809]* #,##0.00_-;_-[$£-809]* &quot;-&quot;??_-;_-@_-"/>
  </numFmts>
  <fonts count="16" x14ac:knownFonts="1">
    <font>
      <sz val="12"/>
      <color indexed="8"/>
      <name val="Verdana"/>
    </font>
    <font>
      <sz val="12"/>
      <color theme="1"/>
      <name val="Arial"/>
      <family val="2"/>
      <scheme val="minor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Arial"/>
      <family val="2"/>
      <scheme val="minor"/>
    </font>
    <font>
      <b/>
      <sz val="12"/>
      <color indexed="8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002060"/>
      <name val="Arial"/>
      <family val="2"/>
      <scheme val="minor"/>
    </font>
    <font>
      <b/>
      <sz val="18"/>
      <color rgb="FF002060"/>
      <name val="Arial"/>
      <family val="2"/>
      <scheme val="minor"/>
    </font>
    <font>
      <sz val="8"/>
      <name val="Verdana"/>
      <family val="2"/>
    </font>
    <font>
      <b/>
      <sz val="20"/>
      <color rgb="FF002060"/>
      <name val="Arial"/>
      <family val="2"/>
      <scheme val="minor"/>
    </font>
    <font>
      <b/>
      <sz val="12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rgb="FF00206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3">
    <xf numFmtId="0" fontId="0" fillId="0" borderId="0" xfId="0">
      <alignment vertical="top" wrapText="1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left"/>
    </xf>
    <xf numFmtId="0" fontId="4" fillId="2" borderId="0" xfId="0" applyFont="1" applyFill="1" applyBorder="1" applyAlignment="1"/>
    <xf numFmtId="0" fontId="4" fillId="0" borderId="0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 readingOrder="1"/>
    </xf>
    <xf numFmtId="0" fontId="6" fillId="3" borderId="0" xfId="0" applyFont="1" applyFill="1" applyBorder="1" applyAlignment="1">
      <alignment horizontal="center"/>
    </xf>
    <xf numFmtId="10" fontId="7" fillId="3" borderId="0" xfId="1" applyNumberFormat="1" applyFont="1" applyFill="1" applyBorder="1" applyAlignment="1">
      <alignment horizontal="center" readingOrder="1"/>
    </xf>
    <xf numFmtId="10" fontId="1" fillId="3" borderId="0" xfId="1" applyNumberFormat="1" applyFont="1" applyFill="1" applyBorder="1" applyAlignment="1">
      <alignment horizontal="center" readingOrder="1"/>
    </xf>
    <xf numFmtId="166" fontId="1" fillId="3" borderId="0" xfId="0" applyNumberFormat="1" applyFont="1" applyFill="1" applyBorder="1" applyAlignment="1">
      <alignment horizontal="center" readingOrder="1"/>
    </xf>
    <xf numFmtId="10" fontId="7" fillId="3" borderId="0" xfId="1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0" fontId="7" fillId="3" borderId="0" xfId="1" applyNumberFormat="1" applyFont="1" applyFill="1" applyBorder="1" applyAlignment="1">
      <alignment horizontal="left" readingOrder="1"/>
    </xf>
    <xf numFmtId="0" fontId="8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10" fontId="11" fillId="3" borderId="1" xfId="1" applyNumberFormat="1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10" fontId="6" fillId="3" borderId="3" xfId="1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10" fontId="5" fillId="0" borderId="0" xfId="1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0" fontId="5" fillId="3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10" fontId="11" fillId="3" borderId="5" xfId="1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readingOrder="1"/>
    </xf>
    <xf numFmtId="0" fontId="4" fillId="0" borderId="0" xfId="0" applyNumberFormat="1" applyFont="1" applyFill="1" applyBorder="1" applyAlignment="1">
      <alignment horizontal="left"/>
    </xf>
    <xf numFmtId="0" fontId="6" fillId="3" borderId="0" xfId="0" applyFont="1" applyFill="1" applyBorder="1" applyAlignment="1">
      <alignment horizontal="left" readingOrder="1"/>
    </xf>
    <xf numFmtId="164" fontId="7" fillId="3" borderId="0" xfId="1" applyNumberFormat="1" applyFont="1" applyFill="1" applyBorder="1" applyAlignment="1">
      <alignment horizontal="left" readingOrder="1"/>
    </xf>
    <xf numFmtId="2" fontId="7" fillId="3" borderId="0" xfId="1" applyNumberFormat="1" applyFont="1" applyFill="1" applyBorder="1" applyAlignment="1">
      <alignment horizontal="left" readingOrder="1"/>
    </xf>
    <xf numFmtId="0" fontId="5" fillId="0" borderId="9" xfId="0" applyNumberFormat="1" applyFont="1" applyBorder="1" applyAlignment="1">
      <alignment horizontal="center"/>
    </xf>
    <xf numFmtId="9" fontId="5" fillId="0" borderId="10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left" vertical="center"/>
    </xf>
    <xf numFmtId="0" fontId="13" fillId="0" borderId="0" xfId="0" applyNumberFormat="1" applyFont="1" applyAlignment="1">
      <alignment horizontal="left"/>
    </xf>
    <xf numFmtId="0" fontId="14" fillId="0" borderId="0" xfId="0" applyNumberFormat="1" applyFont="1" applyAlignment="1">
      <alignment horizontal="left"/>
    </xf>
    <xf numFmtId="10" fontId="1" fillId="3" borderId="0" xfId="1" applyNumberFormat="1" applyFont="1" applyFill="1" applyBorder="1" applyAlignment="1">
      <alignment horizontal="center" vertical="center" readingOrder="1"/>
    </xf>
    <xf numFmtId="10" fontId="1" fillId="3" borderId="2" xfId="1" applyNumberFormat="1" applyFont="1" applyFill="1" applyBorder="1" applyAlignment="1">
      <alignment horizontal="center" vertical="center" readingOrder="1"/>
    </xf>
    <xf numFmtId="10" fontId="1" fillId="3" borderId="0" xfId="1" applyNumberFormat="1" applyFont="1" applyFill="1" applyBorder="1" applyAlignment="1">
      <alignment horizontal="center" vertical="center"/>
    </xf>
    <xf numFmtId="10" fontId="1" fillId="3" borderId="1" xfId="1" applyNumberFormat="1" applyFont="1" applyFill="1" applyBorder="1" applyAlignment="1">
      <alignment horizontal="center" vertical="center" readingOrder="1"/>
    </xf>
    <xf numFmtId="10" fontId="1" fillId="3" borderId="3" xfId="1" applyNumberFormat="1" applyFont="1" applyFill="1" applyBorder="1" applyAlignment="1">
      <alignment horizontal="center" vertical="center" readingOrder="1"/>
    </xf>
    <xf numFmtId="165" fontId="1" fillId="3" borderId="0" xfId="1" applyNumberFormat="1" applyFont="1" applyFill="1" applyBorder="1" applyAlignment="1">
      <alignment horizontal="center" vertical="center" wrapText="1" readingOrder="1"/>
    </xf>
    <xf numFmtId="165" fontId="4" fillId="0" borderId="0" xfId="1" applyNumberFormat="1" applyFont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/>
    </xf>
    <xf numFmtId="165" fontId="1" fillId="0" borderId="0" xfId="1" applyNumberFormat="1" applyFont="1" applyFill="1" applyBorder="1" applyAlignment="1">
      <alignment horizontal="center" vertical="center" wrapText="1" readingOrder="1"/>
    </xf>
    <xf numFmtId="165" fontId="4" fillId="3" borderId="0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/>
    </xf>
    <xf numFmtId="165" fontId="1" fillId="3" borderId="1" xfId="1" applyNumberFormat="1" applyFont="1" applyFill="1" applyBorder="1" applyAlignment="1">
      <alignment horizontal="center" vertical="center" wrapText="1" readingOrder="1"/>
    </xf>
    <xf numFmtId="165" fontId="15" fillId="3" borderId="0" xfId="1" applyNumberFormat="1" applyFont="1" applyFill="1" applyBorder="1" applyAlignment="1">
      <alignment horizontal="center" vertical="center" wrapText="1" readingOrder="1"/>
    </xf>
    <xf numFmtId="165" fontId="15" fillId="0" borderId="0" xfId="0" applyNumberFormat="1" applyFont="1" applyAlignment="1">
      <alignment horizontal="center" vertical="center"/>
    </xf>
    <xf numFmtId="165" fontId="15" fillId="3" borderId="2" xfId="1" applyNumberFormat="1" applyFont="1" applyFill="1" applyBorder="1" applyAlignment="1">
      <alignment horizontal="center" vertical="center" readingOrder="1"/>
    </xf>
    <xf numFmtId="165" fontId="15" fillId="3" borderId="3" xfId="1" applyNumberFormat="1" applyFont="1" applyFill="1" applyBorder="1" applyAlignment="1">
      <alignment horizontal="center" vertical="center" readingOrder="1"/>
    </xf>
    <xf numFmtId="165" fontId="15" fillId="0" borderId="1" xfId="0" applyNumberFormat="1" applyFont="1" applyBorder="1" applyAlignment="1">
      <alignment horizontal="center" vertical="center"/>
    </xf>
    <xf numFmtId="9" fontId="1" fillId="3" borderId="4" xfId="1" applyFont="1" applyFill="1" applyBorder="1" applyAlignment="1">
      <alignment horizontal="center" readingOrder="1"/>
    </xf>
    <xf numFmtId="10" fontId="15" fillId="3" borderId="0" xfId="1" applyNumberFormat="1" applyFont="1" applyFill="1" applyBorder="1" applyAlignment="1">
      <alignment horizontal="center" readingOrder="1"/>
    </xf>
    <xf numFmtId="165" fontId="15" fillId="3" borderId="0" xfId="1" applyNumberFormat="1" applyFont="1" applyFill="1" applyBorder="1" applyAlignment="1">
      <alignment horizontal="center" readingOrder="1"/>
    </xf>
    <xf numFmtId="9" fontId="1" fillId="3" borderId="6" xfId="1" applyFont="1" applyFill="1" applyBorder="1" applyAlignment="1">
      <alignment horizontal="center" readingOrder="1"/>
    </xf>
    <xf numFmtId="10" fontId="15" fillId="3" borderId="1" xfId="1" applyNumberFormat="1" applyFont="1" applyFill="1" applyBorder="1" applyAlignment="1">
      <alignment horizontal="center" readingOrder="1"/>
    </xf>
    <xf numFmtId="165" fontId="15" fillId="3" borderId="1" xfId="1" applyNumberFormat="1" applyFont="1" applyFill="1" applyBorder="1" applyAlignment="1">
      <alignment horizontal="center" readingOrder="1"/>
    </xf>
    <xf numFmtId="9" fontId="1" fillId="3" borderId="7" xfId="1" applyFont="1" applyFill="1" applyBorder="1" applyAlignment="1">
      <alignment horizontal="center" readingOrder="1"/>
    </xf>
    <xf numFmtId="10" fontId="15" fillId="3" borderId="7" xfId="1" applyNumberFormat="1" applyFont="1" applyFill="1" applyBorder="1" applyAlignment="1">
      <alignment horizontal="center" readingOrder="1"/>
    </xf>
    <xf numFmtId="165" fontId="15" fillId="0" borderId="7" xfId="0" applyNumberFormat="1" applyFont="1" applyBorder="1" applyAlignment="1">
      <alignment horizontal="center"/>
    </xf>
    <xf numFmtId="10" fontId="6" fillId="3" borderId="1" xfId="1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Border="1" applyAlignment="1">
      <alignment horizontal="center" vertical="center" wrapText="1"/>
    </xf>
  </cellXfs>
  <cellStyles count="3">
    <cellStyle name="Normal" xfId="0" builtinId="0"/>
    <cellStyle name="Per cent" xfId="1" builtinId="5"/>
    <cellStyle name="Per cent 2" xfId="2" xr:uid="{3A73D643-CCE6-8B45-9E4C-E0D151B8ABC4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C0B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39202270551263"/>
          <c:y val="8.6725150421931518E-2"/>
          <c:w val="0.86095492398159101"/>
          <c:h val="0.7536312888780990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'Minimum Volatility Portfolio'!$A$2</c:f>
              <c:strCache>
                <c:ptCount val="1"/>
              </c:strCache>
            </c:strRef>
          </c:tx>
          <c:spPr>
            <a:ln>
              <a:gradFill>
                <a:gsLst>
                  <a:gs pos="0">
                    <a:srgbClr val="FFC000"/>
                  </a:gs>
                  <a:gs pos="48000">
                    <a:srgbClr val="00B050"/>
                  </a:gs>
                  <a:gs pos="60000">
                    <a:srgbClr val="92D050"/>
                  </a:gs>
                  <a:gs pos="100000">
                    <a:srgbClr val="C00000"/>
                  </a:gs>
                </a:gsLst>
                <a:lin ang="5400000" scaled="1"/>
              </a:gradFill>
            </a:ln>
          </c:spPr>
          <c:marker>
            <c:symbol val="star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0.21224973916427126"/>
                  <c:y val="6.580779583445939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400"/>
                    </a:pPr>
                    <a:r>
                      <a:rPr lang="en-US" sz="1400" b="1"/>
                      <a:t>Minimum Variance Portfolio</a:t>
                    </a:r>
                    <a:r>
                      <a:rPr lang="en-US" sz="1400" b="1">
                        <a:latin typeface="Symbol" pitchFamily="2" charset="2"/>
                      </a:rPr>
                      <a:t> </a:t>
                    </a:r>
                    <a:r>
                      <a:rPr lang="en-US" sz="1400">
                        <a:latin typeface="Symbol" pitchFamily="2" charset="2"/>
                      </a:rPr>
                      <a:t>s </a:t>
                    </a:r>
                    <a:r>
                      <a:rPr lang="en-US" sz="1400"/>
                      <a:t>= </a:t>
                    </a:r>
                    <a:fld id="{905EC569-D4AB-0E4A-BFBC-90DA9D03E8EA}" type="YVALUE">
                      <a:rPr lang="en-US" sz="1400"/>
                      <a:pPr>
                        <a:defRPr sz="1400"/>
                      </a:pPr>
                      <a:t>[Y VALUE]</a:t>
                    </a:fld>
                    <a:r>
                      <a:rPr lang="en-US" sz="1400"/>
                      <a:t>, E(r) = 10.00% 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9588638138462343"/>
                      <c:h val="4.596100026533676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A7CD-E04B-99DF-ED260A299C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CD-E04B-99DF-ED260A299C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CD-E04B-99DF-ED260A299C6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CD-E04B-99DF-ED260A299C6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CD-E04B-99DF-ED260A299C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CD-E04B-99DF-ED260A299C6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CD-E04B-99DF-ED260A299C6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CD-E04B-99DF-ED260A299C6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CD-E04B-99DF-ED260A299C6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CD-E04B-99DF-ED260A299C6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CD-E04B-99DF-ED260A299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'Minimum Volatility Portfolio'!$E$27:$E$37</c:f>
              <c:numCache>
                <c:formatCode>0.00%</c:formatCode>
                <c:ptCount val="11"/>
                <c:pt idx="0">
                  <c:v>0.10000000142238694</c:v>
                </c:pt>
                <c:pt idx="1">
                  <c:v>0.12806841894087087</c:v>
                </c:pt>
                <c:pt idx="2">
                  <c:v>0.14233164695536688</c:v>
                </c:pt>
                <c:pt idx="3">
                  <c:v>0.15724402180303326</c:v>
                </c:pt>
                <c:pt idx="4">
                  <c:v>0.17263785722587774</c:v>
                </c:pt>
                <c:pt idx="5">
                  <c:v>0.18839503049955361</c:v>
                </c:pt>
                <c:pt idx="6">
                  <c:v>0.20444673956473888</c:v>
                </c:pt>
                <c:pt idx="7">
                  <c:v>0.22610837723261559</c:v>
                </c:pt>
                <c:pt idx="8">
                  <c:v>0.2556753761299409</c:v>
                </c:pt>
                <c:pt idx="9">
                  <c:v>0.27264763925121993</c:v>
                </c:pt>
                <c:pt idx="10">
                  <c:v>0.34999980714298012</c:v>
                </c:pt>
              </c:numCache>
            </c:numRef>
          </c:xVal>
          <c:yVal>
            <c:numRef>
              <c:f>'Minimum Volatility Portfolio'!$D$27:$D$37</c:f>
              <c:numCache>
                <c:formatCode>0.00%</c:formatCode>
                <c:ptCount val="11"/>
                <c:pt idx="0">
                  <c:v>0.10000000142238692</c:v>
                </c:pt>
                <c:pt idx="1">
                  <c:v>0.12500000038266054</c:v>
                </c:pt>
                <c:pt idx="2">
                  <c:v>0.13500012478651741</c:v>
                </c:pt>
                <c:pt idx="3">
                  <c:v>0.14499999960071003</c:v>
                </c:pt>
                <c:pt idx="4">
                  <c:v>0.15500000007675391</c:v>
                </c:pt>
                <c:pt idx="5">
                  <c:v>0.16499999980276275</c:v>
                </c:pt>
                <c:pt idx="6">
                  <c:v>0.17500000078494946</c:v>
                </c:pt>
                <c:pt idx="7">
                  <c:v>0.18500000024921096</c:v>
                </c:pt>
                <c:pt idx="8">
                  <c:v>0.19499999999999981</c:v>
                </c:pt>
                <c:pt idx="9">
                  <c:v>0.20000000058280321</c:v>
                </c:pt>
                <c:pt idx="10">
                  <c:v>0.22000000000000819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52B2-3A46-9BF6-D38266F14C4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61550256"/>
        <c:axId val="1839384528"/>
      </c:scatterChart>
      <c:scatterChart>
        <c:scatterStyle val="lineMarker"/>
        <c:varyColors val="0"/>
        <c:ser>
          <c:idx val="1"/>
          <c:order val="1"/>
          <c:spPr>
            <a:ln w="28575">
              <a:noFill/>
            </a:ln>
          </c:spPr>
          <c:marker>
            <c:symbol val="square"/>
            <c:size val="10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9.8045458054597644E-3"/>
                  <c:y val="2.611412244675046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200"/>
                    </a:pPr>
                    <a:r>
                      <a:rPr lang="en-US" sz="1200" b="0" i="0" u="none" strike="noStrike" kern="1200" baseline="0">
                        <a:solidFill>
                          <a:sysClr val="windowText" lastClr="000000"/>
                        </a:solidFill>
                      </a:rPr>
                      <a:t>Asset 2 </a:t>
                    </a:r>
                    <a:r>
                      <a:rPr lang="en-US" sz="1200" b="0" i="0" u="none" strike="noStrike" kern="1200" baseline="0">
                        <a:solidFill>
                          <a:sysClr val="windowText" lastClr="000000"/>
                        </a:solidFill>
                        <a:latin typeface="Symbol" pitchFamily="2" charset="2"/>
                      </a:rPr>
                      <a:t>s</a:t>
                    </a:r>
                    <a:r>
                      <a:rPr lang="en-US" sz="1200" b="0" i="0" u="none" strike="noStrike" kern="1200" baseline="0">
                        <a:solidFill>
                          <a:sysClr val="windowText" lastClr="000000"/>
                        </a:solidFill>
                      </a:rPr>
                      <a:t> = </a:t>
                    </a:r>
                    <a:fld id="{42BCCCF4-B5B1-234C-9AC9-AD8E0379AC3A}" type="XVALUE">
                      <a:rPr lang="en-US" sz="1200"/>
                      <a:pPr>
                        <a:defRPr sz="1200"/>
                      </a:pPr>
                      <a:t>[X VALUE]</a:t>
                    </a:fld>
                    <a:r>
                      <a:rPr lang="en-US" sz="1200" baseline="0"/>
                      <a:t>, E(r) =  </a:t>
                    </a:r>
                    <a:fld id="{11C7298B-35A5-7E4B-A5B5-1B82875BA462}" type="YVALUE">
                      <a:rPr lang="en-US" sz="1200" baseline="0"/>
                      <a:pPr>
                        <a:defRPr sz="1200"/>
                      </a:pPr>
                      <a:t>[Y VALUE]</a:t>
                    </a:fld>
                    <a:endParaRPr lang="en-US" sz="12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24091901363346"/>
                      <c:h val="4.125007998760334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7CD-E04B-99DF-ED260A299C60}"/>
                </c:ext>
              </c:extLst>
            </c:dLbl>
            <c:dLbl>
              <c:idx val="1"/>
              <c:layout>
                <c:manualLayout>
                  <c:x val="-1.2783822934281422E-3"/>
                  <c:y val="7.834269633810582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200"/>
                    </a:pPr>
                    <a:r>
                      <a:rPr lang="en-US" sz="1200"/>
                      <a:t>Asset 3</a:t>
                    </a:r>
                    <a:r>
                      <a:rPr lang="en-US" sz="1200" baseline="0"/>
                      <a:t> </a:t>
                    </a:r>
                    <a:r>
                      <a:rPr lang="en-US" sz="1200" baseline="0">
                        <a:latin typeface="Symbol" pitchFamily="2" charset="2"/>
                      </a:rPr>
                      <a:t>s</a:t>
                    </a:r>
                    <a:r>
                      <a:rPr lang="en-US" sz="1200" baseline="0"/>
                      <a:t> = </a:t>
                    </a:r>
                    <a:fld id="{FB0581A3-8E80-0D49-B323-1379FC9D9F86}" type="XVALUE">
                      <a:rPr lang="en-US" sz="1200"/>
                      <a:pPr>
                        <a:defRPr sz="1200"/>
                      </a:pPr>
                      <a:t>[X VALUE]</a:t>
                    </a:fld>
                    <a:r>
                      <a:rPr lang="en-US" sz="1200" baseline="0"/>
                      <a:t>, E(r) = </a:t>
                    </a:r>
                    <a:fld id="{A6CD3920-FFFC-3A45-9D3B-3E36D80AEE0A}" type="YVALUE">
                      <a:rPr lang="en-US" sz="1200" baseline="0"/>
                      <a:pPr>
                        <a:defRPr sz="1200"/>
                      </a:pPr>
                      <a:t>[Y VALUE]</a:t>
                    </a:fld>
                    <a:endParaRPr lang="en-US" sz="12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04725397449015"/>
                      <c:h val="4.542835273899760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7CD-E04B-99DF-ED260A299C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3320909925587321"/>
                      <c:h val="7.98991029380001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7CD-E04B-99DF-ED260A299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dLblPos val="l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'Minimum Volatility Portfolio'!$C$6:$C$8</c:f>
              <c:numCache>
                <c:formatCode>0.00%</c:formatCode>
                <c:ptCount val="3"/>
                <c:pt idx="0">
                  <c:v>0.2</c:v>
                </c:pt>
                <c:pt idx="1">
                  <c:v>0.35</c:v>
                </c:pt>
                <c:pt idx="2">
                  <c:v>0.1</c:v>
                </c:pt>
              </c:numCache>
            </c:numRef>
          </c:xVal>
          <c:yVal>
            <c:numRef>
              <c:f>'Minimum Volatility Portfolio'!$B$6:$B$8</c:f>
              <c:numCache>
                <c:formatCode>0.00%</c:formatCode>
                <c:ptCount val="3"/>
                <c:pt idx="0">
                  <c:v>0.15</c:v>
                </c:pt>
                <c:pt idx="1">
                  <c:v>0.22</c:v>
                </c:pt>
                <c:pt idx="2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CD-E04B-99DF-ED260A299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550256"/>
        <c:axId val="1839384528"/>
      </c:scatterChart>
      <c:valAx>
        <c:axId val="1761550256"/>
        <c:scaling>
          <c:orientation val="minMax"/>
          <c:max val="0.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>
                    <a:solidFill>
                      <a:sysClr val="windowText" lastClr="000000"/>
                    </a:solidFill>
                  </a:rPr>
                  <a:t>Volatility</a:t>
                </a:r>
                <a:r>
                  <a:rPr lang="en-GB" sz="1600" b="1" baseline="0">
                    <a:solidFill>
                      <a:sysClr val="windowText" lastClr="000000"/>
                    </a:solidFill>
                  </a:rPr>
                  <a:t> 𝝈</a:t>
                </a:r>
                <a:endParaRPr lang="en-GB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9163417340170928"/>
              <c:y val="0.928648931785650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4999"/>
              </a:scheme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384528"/>
        <c:crosses val="autoZero"/>
        <c:crossBetween val="midCat"/>
        <c:majorUnit val="5.000000000000001E-2"/>
      </c:valAx>
      <c:valAx>
        <c:axId val="1839384528"/>
        <c:scaling>
          <c:orientation val="minMax"/>
          <c:max val="0.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>
                    <a:solidFill>
                      <a:sysClr val="windowText" lastClr="000000"/>
                    </a:solidFill>
                  </a:rPr>
                  <a:t>Expected return </a:t>
                </a:r>
                <a:r>
                  <a:rPr lang="en-GB" sz="1600" b="1" baseline="0">
                    <a:solidFill>
                      <a:sysClr val="windowText" lastClr="000000"/>
                    </a:solidFill>
                  </a:rPr>
                  <a:t> E(r)</a:t>
                </a:r>
                <a:endParaRPr lang="en-GB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502286249312639E-2"/>
              <c:y val="0.331519922260706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4999"/>
              </a:scheme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550256"/>
        <c:crosses val="autoZero"/>
        <c:crossBetween val="midCat"/>
        <c:majorUnit val="5.000000000000001E-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713BE01-367F-B04F-8723-6A80D9C93A4D}">
  <sheetPr/>
  <sheetViews>
    <sheetView tabSelected="1" zoomScale="11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0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7AD936-823C-F648-9DC5-040B85EFB9A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Blank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69881-7F2C-164B-86F4-11EF428FDDD6}">
  <sheetPr>
    <pageSetUpPr fitToPage="1"/>
  </sheetPr>
  <dimension ref="A1:IY95"/>
  <sheetViews>
    <sheetView showGridLines="0" zoomScale="83" zoomScaleNormal="100" workbookViewId="0">
      <selection activeCell="F14" sqref="F14"/>
    </sheetView>
  </sheetViews>
  <sheetFormatPr baseColWidth="10" defaultColWidth="10.625" defaultRowHeight="16" x14ac:dyDescent="0.2"/>
  <cols>
    <col min="1" max="1" width="10.625" style="9"/>
    <col min="2" max="2" width="13.875" style="1" customWidth="1"/>
    <col min="3" max="3" width="11.375" style="1" customWidth="1"/>
    <col min="4" max="6" width="16.125" style="1" customWidth="1"/>
    <col min="7" max="259" width="10.625" style="1"/>
    <col min="260" max="16384" width="10.625" style="9"/>
  </cols>
  <sheetData>
    <row r="1" spans="1:4" ht="23" x14ac:dyDescent="0.2">
      <c r="A1" s="42" t="s">
        <v>23</v>
      </c>
    </row>
    <row r="2" spans="1:4" ht="18.5" customHeight="1" x14ac:dyDescent="0.25">
      <c r="A2" s="43"/>
      <c r="C2" s="9"/>
    </row>
    <row r="3" spans="1:4" ht="18.5" customHeight="1" x14ac:dyDescent="0.2">
      <c r="A3" s="44" t="s">
        <v>2</v>
      </c>
      <c r="C3" s="9"/>
    </row>
    <row r="4" spans="1:4" ht="18.5" customHeight="1" x14ac:dyDescent="0.25">
      <c r="A4" s="19"/>
      <c r="C4" s="9"/>
    </row>
    <row r="5" spans="1:4" ht="18.5" customHeight="1" x14ac:dyDescent="0.2">
      <c r="A5" s="22"/>
      <c r="B5" s="23" t="s">
        <v>3</v>
      </c>
      <c r="C5" s="23" t="s">
        <v>4</v>
      </c>
    </row>
    <row r="6" spans="1:4" ht="18.5" customHeight="1" x14ac:dyDescent="0.2">
      <c r="A6" s="24" t="s">
        <v>5</v>
      </c>
      <c r="B6" s="45">
        <v>0.15</v>
      </c>
      <c r="C6" s="46">
        <v>0.2</v>
      </c>
    </row>
    <row r="7" spans="1:4" ht="18.5" customHeight="1" x14ac:dyDescent="0.2">
      <c r="A7" s="24" t="s">
        <v>6</v>
      </c>
      <c r="B7" s="47">
        <v>0.22</v>
      </c>
      <c r="C7" s="46">
        <v>0.35</v>
      </c>
    </row>
    <row r="8" spans="1:4" ht="18.5" customHeight="1" x14ac:dyDescent="0.2">
      <c r="A8" s="25" t="s">
        <v>9</v>
      </c>
      <c r="B8" s="48">
        <v>0.1</v>
      </c>
      <c r="C8" s="49">
        <v>0.1</v>
      </c>
    </row>
    <row r="9" spans="1:4" ht="18.5" customHeight="1" x14ac:dyDescent="0.2">
      <c r="A9" s="24"/>
      <c r="B9" s="24"/>
      <c r="C9" s="26"/>
    </row>
    <row r="10" spans="1:4" ht="18.5" customHeight="1" x14ac:dyDescent="0.2">
      <c r="A10" s="27"/>
      <c r="B10" s="28"/>
      <c r="C10" s="29"/>
    </row>
    <row r="11" spans="1:4" ht="18.5" customHeight="1" x14ac:dyDescent="0.2">
      <c r="A11" s="71" t="s">
        <v>7</v>
      </c>
      <c r="B11" s="71"/>
      <c r="C11" s="71"/>
      <c r="D11" s="71"/>
    </row>
    <row r="12" spans="1:4" ht="18.5" customHeight="1" x14ac:dyDescent="0.2">
      <c r="A12" s="28"/>
      <c r="B12" s="24" t="s">
        <v>5</v>
      </c>
      <c r="C12" s="24" t="s">
        <v>6</v>
      </c>
      <c r="D12" s="24" t="s">
        <v>9</v>
      </c>
    </row>
    <row r="13" spans="1:4" ht="18.5" customHeight="1" x14ac:dyDescent="0.2">
      <c r="A13" s="24" t="s">
        <v>5</v>
      </c>
      <c r="B13" s="50">
        <v>1</v>
      </c>
      <c r="C13" s="50">
        <f>B14</f>
        <v>0.3</v>
      </c>
      <c r="D13" s="51">
        <f>B15</f>
        <v>0.8</v>
      </c>
    </row>
    <row r="14" spans="1:4" ht="18.5" customHeight="1" x14ac:dyDescent="0.2">
      <c r="A14" s="24" t="s">
        <v>6</v>
      </c>
      <c r="B14" s="52">
        <v>0.3</v>
      </c>
      <c r="C14" s="53">
        <v>1</v>
      </c>
      <c r="D14" s="54">
        <f>C15</f>
        <v>0.5</v>
      </c>
    </row>
    <row r="15" spans="1:4" ht="18.5" customHeight="1" x14ac:dyDescent="0.2">
      <c r="A15" s="25" t="s">
        <v>9</v>
      </c>
      <c r="B15" s="55">
        <v>0.8</v>
      </c>
      <c r="C15" s="55">
        <v>0.5</v>
      </c>
      <c r="D15" s="56">
        <v>1</v>
      </c>
    </row>
    <row r="16" spans="1:4" ht="18.5" customHeight="1" x14ac:dyDescent="0.2">
      <c r="A16" s="28"/>
      <c r="B16" s="29"/>
      <c r="C16" s="28"/>
    </row>
    <row r="17" spans="1:6" ht="18.5" customHeight="1" x14ac:dyDescent="0.2">
      <c r="A17" s="71" t="s">
        <v>8</v>
      </c>
      <c r="B17" s="71"/>
      <c r="C17" s="71"/>
      <c r="D17" s="71"/>
    </row>
    <row r="18" spans="1:6" ht="18.5" customHeight="1" x14ac:dyDescent="0.2">
      <c r="A18" s="24"/>
      <c r="B18" s="24" t="s">
        <v>5</v>
      </c>
      <c r="C18" s="24" t="s">
        <v>6</v>
      </c>
      <c r="D18" s="24" t="s">
        <v>9</v>
      </c>
    </row>
    <row r="19" spans="1:6" ht="18.5" customHeight="1" x14ac:dyDescent="0.2">
      <c r="A19" s="24" t="s">
        <v>5</v>
      </c>
      <c r="B19" s="57">
        <f>$C$6*$C$6</f>
        <v>4.0000000000000008E-2</v>
      </c>
      <c r="C19" s="57">
        <f>B20</f>
        <v>2.0999999999999998E-2</v>
      </c>
      <c r="D19" s="58">
        <f>B21</f>
        <v>1.6000000000000004E-2</v>
      </c>
    </row>
    <row r="20" spans="1:6" ht="18.5" customHeight="1" x14ac:dyDescent="0.2">
      <c r="A20" s="24" t="s">
        <v>6</v>
      </c>
      <c r="B20" s="59">
        <f>B14*C6*C7</f>
        <v>2.0999999999999998E-2</v>
      </c>
      <c r="C20" s="57">
        <f>C7*C7</f>
        <v>0.12249999999999998</v>
      </c>
      <c r="D20" s="58">
        <f>C21</f>
        <v>1.7499999999999998E-2</v>
      </c>
    </row>
    <row r="21" spans="1:6" ht="18.5" customHeight="1" x14ac:dyDescent="0.2">
      <c r="A21" s="25" t="s">
        <v>9</v>
      </c>
      <c r="B21" s="60">
        <f>B15*C6*C8</f>
        <v>1.6000000000000004E-2</v>
      </c>
      <c r="C21" s="60">
        <f>C15*C7*C8</f>
        <v>1.7499999999999998E-2</v>
      </c>
      <c r="D21" s="61">
        <f>C8*C8</f>
        <v>1.0000000000000002E-2</v>
      </c>
    </row>
    <row r="22" spans="1:6" ht="18.5" customHeight="1" x14ac:dyDescent="0.25">
      <c r="A22" s="19"/>
      <c r="C22" s="9"/>
    </row>
    <row r="23" spans="1:6" ht="18.5" customHeight="1" x14ac:dyDescent="0.2">
      <c r="A23" s="44" t="s">
        <v>10</v>
      </c>
      <c r="C23" s="9"/>
    </row>
    <row r="24" spans="1:6" ht="18.5" customHeight="1" x14ac:dyDescent="0.25">
      <c r="A24" s="18"/>
      <c r="C24" s="9"/>
    </row>
    <row r="25" spans="1:6" ht="18.5" customHeight="1" x14ac:dyDescent="0.2">
      <c r="A25" s="72" t="s">
        <v>11</v>
      </c>
      <c r="B25" s="72"/>
      <c r="C25" s="72"/>
      <c r="D25" s="72" t="s">
        <v>12</v>
      </c>
      <c r="E25" s="72"/>
      <c r="F25" s="72"/>
    </row>
    <row r="26" spans="1:6" ht="18.5" customHeight="1" x14ac:dyDescent="0.2">
      <c r="A26" s="20" t="s">
        <v>5</v>
      </c>
      <c r="B26" s="20" t="s">
        <v>6</v>
      </c>
      <c r="C26" s="20" t="s">
        <v>9</v>
      </c>
      <c r="D26" s="21" t="s">
        <v>3</v>
      </c>
      <c r="E26" s="21" t="s">
        <v>4</v>
      </c>
      <c r="F26" s="21" t="s">
        <v>13</v>
      </c>
    </row>
    <row r="27" spans="1:6" ht="18.5" customHeight="1" thickBot="1" x14ac:dyDescent="0.25">
      <c r="A27" s="62">
        <v>0</v>
      </c>
      <c r="B27" s="62">
        <v>0</v>
      </c>
      <c r="C27" s="62">
        <v>1.0000000142238692</v>
      </c>
      <c r="D27" s="63">
        <f t="shared" ref="D27:D37" si="0">($B$6*A27)+($B$7*B27)+($B$8*C27)</f>
        <v>0.10000000142238692</v>
      </c>
      <c r="E27" s="63">
        <f t="shared" ref="E27:E37" si="1">SQRT((A27)^2*($C$6)^2+(B27)^2*($C$7)^2+(C27)^2*($C$8)^2+(2*A27*B27*$B$20)+(2*A27*C27*$C$21)+(2*B27*C27*$B$21))</f>
        <v>0.10000000142238694</v>
      </c>
      <c r="F27" s="64">
        <f>D27/E27</f>
        <v>0.99999999999999989</v>
      </c>
    </row>
    <row r="28" spans="1:6" ht="18.5" customHeight="1" thickBot="1" x14ac:dyDescent="0.25">
      <c r="A28" s="62">
        <v>0.16507173152100632</v>
      </c>
      <c r="B28" s="62">
        <v>0.13955344809221817</v>
      </c>
      <c r="C28" s="62">
        <v>0.6953748207422159</v>
      </c>
      <c r="D28" s="63">
        <f t="shared" si="0"/>
        <v>0.12500000038266054</v>
      </c>
      <c r="E28" s="63">
        <f t="shared" si="1"/>
        <v>0.12806841894087087</v>
      </c>
      <c r="F28" s="64">
        <f t="shared" ref="F28:F36" si="2">D28/E28</f>
        <v>0.97604078676393269</v>
      </c>
    </row>
    <row r="29" spans="1:6" ht="18.5" customHeight="1" thickBot="1" x14ac:dyDescent="0.25">
      <c r="A29" s="62">
        <v>0.26217404077881545</v>
      </c>
      <c r="B29" s="62">
        <v>0.18242851409738114</v>
      </c>
      <c r="C29" s="62">
        <v>0.55539745568271237</v>
      </c>
      <c r="D29" s="63">
        <f t="shared" si="0"/>
        <v>0.13500012478651741</v>
      </c>
      <c r="E29" s="63">
        <f t="shared" si="1"/>
        <v>0.14233164695536688</v>
      </c>
      <c r="F29" s="64">
        <f t="shared" si="2"/>
        <v>0.94848986626882403</v>
      </c>
    </row>
    <row r="30" spans="1:6" ht="18.5" customHeight="1" thickBot="1" x14ac:dyDescent="0.25">
      <c r="A30" s="62">
        <v>0.35927390405229692</v>
      </c>
      <c r="B30" s="62">
        <v>0.22530253716701618</v>
      </c>
      <c r="C30" s="62">
        <v>0.41542355816121929</v>
      </c>
      <c r="D30" s="63">
        <f t="shared" si="0"/>
        <v>0.14499999960071003</v>
      </c>
      <c r="E30" s="63">
        <f t="shared" si="1"/>
        <v>0.15724402180303326</v>
      </c>
      <c r="F30" s="64">
        <f t="shared" si="2"/>
        <v>0.92213362351123074</v>
      </c>
    </row>
    <row r="31" spans="1:6" ht="18.5" customHeight="1" thickBot="1" x14ac:dyDescent="0.25">
      <c r="A31" s="62">
        <v>0.45637487737593024</v>
      </c>
      <c r="B31" s="62">
        <v>0.2681771352892301</v>
      </c>
      <c r="C31" s="62">
        <v>0.27544798706733759</v>
      </c>
      <c r="D31" s="63">
        <f t="shared" si="0"/>
        <v>0.15500000007675391</v>
      </c>
      <c r="E31" s="63">
        <f t="shared" si="1"/>
        <v>0.17263785722587774</v>
      </c>
      <c r="F31" s="64">
        <f t="shared" si="2"/>
        <v>0.89783320163637903</v>
      </c>
    </row>
    <row r="32" spans="1:6" ht="18.5" customHeight="1" thickBot="1" x14ac:dyDescent="0.25">
      <c r="A32" s="62">
        <v>0.55347594227415742</v>
      </c>
      <c r="B32" s="62">
        <v>0.3110516909664432</v>
      </c>
      <c r="C32" s="62">
        <v>0.13547236449021618</v>
      </c>
      <c r="D32" s="63">
        <f t="shared" si="0"/>
        <v>0.16499999980276275</v>
      </c>
      <c r="E32" s="63">
        <f t="shared" si="1"/>
        <v>0.18839503049955361</v>
      </c>
      <c r="F32" s="64">
        <f t="shared" si="2"/>
        <v>0.87581927912452928</v>
      </c>
    </row>
    <row r="33" spans="1:259" ht="18.5" customHeight="1" thickBot="1" x14ac:dyDescent="0.25">
      <c r="A33" s="62">
        <v>0.64285718389232627</v>
      </c>
      <c r="B33" s="62">
        <v>0.35714283273227504</v>
      </c>
      <c r="C33" s="62">
        <v>0</v>
      </c>
      <c r="D33" s="63">
        <f t="shared" si="0"/>
        <v>0.17500000078494946</v>
      </c>
      <c r="E33" s="63">
        <f t="shared" si="1"/>
        <v>0.20444673956473888</v>
      </c>
      <c r="F33" s="64">
        <f t="shared" si="2"/>
        <v>0.85596865549198453</v>
      </c>
    </row>
    <row r="34" spans="1:259" ht="18.5" customHeight="1" thickBot="1" x14ac:dyDescent="0.25">
      <c r="A34" s="62">
        <v>0.50000005178446838</v>
      </c>
      <c r="B34" s="62">
        <v>0.49999996582518502</v>
      </c>
      <c r="C34" s="62">
        <v>0</v>
      </c>
      <c r="D34" s="63">
        <f t="shared" si="0"/>
        <v>0.18500000024921096</v>
      </c>
      <c r="E34" s="63">
        <f t="shared" si="1"/>
        <v>0.22610837723261559</v>
      </c>
      <c r="F34" s="64">
        <f t="shared" si="2"/>
        <v>0.81819171192797868</v>
      </c>
    </row>
    <row r="35" spans="1:259" ht="18.5" customHeight="1" thickBot="1" x14ac:dyDescent="0.25">
      <c r="A35" s="62">
        <v>0.35714285714280514</v>
      </c>
      <c r="B35" s="62">
        <v>0.64285714285717743</v>
      </c>
      <c r="C35" s="62">
        <v>0</v>
      </c>
      <c r="D35" s="63">
        <f t="shared" si="0"/>
        <v>0.19499999999999981</v>
      </c>
      <c r="E35" s="63">
        <f t="shared" si="1"/>
        <v>0.2556753761299409</v>
      </c>
      <c r="F35" s="64">
        <f t="shared" si="2"/>
        <v>0.76268588298036066</v>
      </c>
    </row>
    <row r="36" spans="1:259" ht="18.5" customHeight="1" thickBot="1" x14ac:dyDescent="0.25">
      <c r="A36" s="62">
        <v>0.28571428571424412</v>
      </c>
      <c r="B36" s="62">
        <v>0.7142857169348481</v>
      </c>
      <c r="C36" s="62">
        <v>0</v>
      </c>
      <c r="D36" s="63">
        <f t="shared" si="0"/>
        <v>0.20000000058280321</v>
      </c>
      <c r="E36" s="63">
        <f t="shared" si="1"/>
        <v>0.27264763925121993</v>
      </c>
      <c r="F36" s="64">
        <f t="shared" si="2"/>
        <v>0.73354752358050479</v>
      </c>
    </row>
    <row r="37" spans="1:259" ht="18.5" customHeight="1" x14ac:dyDescent="0.2">
      <c r="A37" s="65">
        <v>1.7142856217655294E-6</v>
      </c>
      <c r="B37" s="65">
        <v>0.99999928571439245</v>
      </c>
      <c r="C37" s="65">
        <v>-1.0000000141971137E-6</v>
      </c>
      <c r="D37" s="66">
        <f t="shared" si="0"/>
        <v>0.22000000000000819</v>
      </c>
      <c r="E37" s="66">
        <f t="shared" si="1"/>
        <v>0.34999980714298012</v>
      </c>
      <c r="F37" s="67">
        <f>D37/E37</f>
        <v>0.62857177492710703</v>
      </c>
    </row>
    <row r="38" spans="1:259" ht="18.5" customHeight="1" x14ac:dyDescent="0.25">
      <c r="A38" s="18"/>
      <c r="C38" s="9"/>
    </row>
    <row r="39" spans="1:259" ht="18.5" customHeight="1" x14ac:dyDescent="0.2">
      <c r="A39" s="44" t="s">
        <v>15</v>
      </c>
      <c r="C39" s="9"/>
    </row>
    <row r="40" spans="1:259" ht="18.5" customHeight="1" x14ac:dyDescent="0.25">
      <c r="A40" s="18"/>
      <c r="C40" s="9"/>
    </row>
    <row r="41" spans="1:259" ht="18.5" customHeight="1" x14ac:dyDescent="0.2">
      <c r="A41" s="72" t="s">
        <v>11</v>
      </c>
      <c r="B41" s="72"/>
      <c r="C41" s="72"/>
      <c r="D41" s="72" t="s">
        <v>12</v>
      </c>
      <c r="E41" s="72"/>
      <c r="F41" s="72"/>
    </row>
    <row r="42" spans="1:259" ht="18.5" customHeight="1" x14ac:dyDescent="0.2">
      <c r="A42" s="30" t="s">
        <v>5</v>
      </c>
      <c r="B42" s="30" t="s">
        <v>6</v>
      </c>
      <c r="C42" s="30" t="s">
        <v>9</v>
      </c>
      <c r="D42" s="31" t="s">
        <v>3</v>
      </c>
      <c r="E42" s="31" t="s">
        <v>4</v>
      </c>
      <c r="F42" s="31" t="s">
        <v>13</v>
      </c>
      <c r="H42" s="40" t="s">
        <v>20</v>
      </c>
      <c r="I42" s="41">
        <f>SUM(A43:C43)</f>
        <v>0.99999000000000005</v>
      </c>
    </row>
    <row r="43" spans="1:259" ht="18.5" customHeight="1" x14ac:dyDescent="0.2">
      <c r="A43" s="68">
        <v>0.33333000000000002</v>
      </c>
      <c r="B43" s="68">
        <v>0.33333000000000002</v>
      </c>
      <c r="C43" s="68">
        <v>0.33333000000000002</v>
      </c>
      <c r="D43" s="69">
        <f>($B$6*A43)+($B$7*B43)+($B$8*C43)</f>
        <v>0.1566651</v>
      </c>
      <c r="E43" s="69">
        <f>SQRT((A43)^2*($C$6)^2+(B43)^2*($C$7)^2+(C43)^2*($C$8)^2+(2*A43*B43*$B$20)+(2*A43*C43*$C$21)+(2*B43*C43*$B$21))</f>
        <v>0.17685347671264481</v>
      </c>
      <c r="F43" s="70">
        <f>D43/E43</f>
        <v>0.88584687681629637</v>
      </c>
    </row>
    <row r="44" spans="1:259" ht="18.5" customHeight="1" x14ac:dyDescent="0.2">
      <c r="A44" s="1"/>
      <c r="C44" s="13"/>
    </row>
    <row r="45" spans="1:259" ht="18.5" customHeight="1" x14ac:dyDescent="0.2">
      <c r="A45" s="1"/>
    </row>
    <row r="46" spans="1:259" ht="18.5" customHeight="1" x14ac:dyDescent="0.2">
      <c r="A46" s="44" t="s">
        <v>14</v>
      </c>
      <c r="C46" s="9"/>
    </row>
    <row r="47" spans="1:259" ht="18.5" customHeight="1" x14ac:dyDescent="0.25">
      <c r="A47" s="34"/>
      <c r="B47" s="33"/>
      <c r="C47" s="8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</row>
    <row r="48" spans="1:259" ht="18.5" customHeight="1" x14ac:dyDescent="0.2">
      <c r="A48" s="35" t="s">
        <v>16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S48" s="9"/>
      <c r="IY48" s="9"/>
    </row>
    <row r="49" spans="1:18" s="1" customFormat="1" ht="18.5" customHeight="1" x14ac:dyDescent="0.2">
      <c r="A49" s="32" t="s">
        <v>17</v>
      </c>
      <c r="B49" s="32"/>
      <c r="C49" s="32"/>
      <c r="D49" s="32"/>
      <c r="E49" s="32"/>
      <c r="F49" s="32"/>
      <c r="G49" s="32"/>
      <c r="H49" s="33"/>
      <c r="I49" s="33"/>
      <c r="J49" s="33"/>
      <c r="K49" s="33"/>
      <c r="L49" s="33"/>
      <c r="M49" s="33"/>
      <c r="N49" s="33"/>
    </row>
    <row r="50" spans="1:18" s="1" customFormat="1" ht="18.5" customHeight="1" x14ac:dyDescent="0.2">
      <c r="A50" s="32" t="s">
        <v>18</v>
      </c>
      <c r="B50" s="32"/>
      <c r="C50" s="32"/>
      <c r="D50" s="32"/>
      <c r="E50" s="32"/>
      <c r="F50" s="32"/>
      <c r="G50" s="32"/>
      <c r="H50" s="33"/>
      <c r="I50" s="33"/>
      <c r="J50" s="33"/>
      <c r="K50" s="33"/>
      <c r="L50" s="33"/>
      <c r="M50" s="33"/>
      <c r="N50" s="33"/>
    </row>
    <row r="51" spans="1:18" s="1" customFormat="1" ht="18.5" customHeight="1" x14ac:dyDescent="0.2">
      <c r="A51" s="32" t="s">
        <v>19</v>
      </c>
      <c r="B51" s="32"/>
      <c r="C51" s="32"/>
      <c r="D51" s="32"/>
      <c r="E51" s="32"/>
      <c r="F51" s="32"/>
      <c r="G51" s="32"/>
      <c r="H51" s="33"/>
      <c r="I51" s="33"/>
      <c r="J51" s="33"/>
      <c r="K51" s="33"/>
      <c r="L51" s="33"/>
      <c r="M51" s="33"/>
      <c r="N51" s="33"/>
    </row>
    <row r="52" spans="1:18" s="1" customFormat="1" ht="18.5" customHeight="1" x14ac:dyDescent="0.2">
      <c r="A52" s="32" t="s">
        <v>22</v>
      </c>
      <c r="B52" s="32"/>
      <c r="C52" s="32"/>
      <c r="D52" s="32"/>
      <c r="E52" s="32"/>
      <c r="F52" s="32"/>
      <c r="G52" s="32"/>
      <c r="H52" s="33"/>
      <c r="I52" s="33"/>
      <c r="J52" s="33"/>
      <c r="K52" s="33"/>
      <c r="L52" s="33"/>
      <c r="M52" s="33"/>
      <c r="N52" s="33"/>
    </row>
    <row r="53" spans="1:18" s="1" customFormat="1" ht="18.5" customHeight="1" x14ac:dyDescent="0.2">
      <c r="A53" s="32" t="s">
        <v>21</v>
      </c>
      <c r="B53" s="32"/>
      <c r="C53" s="32"/>
      <c r="D53" s="32"/>
      <c r="E53" s="32"/>
      <c r="F53" s="32"/>
      <c r="G53" s="32"/>
      <c r="H53" s="33"/>
      <c r="I53" s="33"/>
      <c r="J53" s="33"/>
      <c r="K53" s="33"/>
      <c r="L53" s="33"/>
      <c r="M53" s="33"/>
      <c r="N53" s="33"/>
    </row>
    <row r="54" spans="1:18" s="1" customFormat="1" ht="18.5" customHeight="1" x14ac:dyDescent="0.2">
      <c r="A54" s="36" t="s">
        <v>1</v>
      </c>
      <c r="B54" s="32"/>
      <c r="C54" s="32"/>
      <c r="D54" s="32"/>
      <c r="E54" s="32"/>
      <c r="F54" s="32"/>
      <c r="G54" s="32"/>
      <c r="H54" s="33"/>
      <c r="I54" s="33"/>
      <c r="J54" s="33"/>
      <c r="K54" s="33"/>
      <c r="L54" s="33"/>
      <c r="M54" s="33"/>
      <c r="N54" s="33"/>
    </row>
    <row r="55" spans="1:18" s="1" customFormat="1" ht="18.5" customHeight="1" x14ac:dyDescent="0.2">
      <c r="A55" s="36" t="s">
        <v>0</v>
      </c>
      <c r="B55" s="32"/>
      <c r="C55" s="32"/>
      <c r="D55" s="32"/>
      <c r="E55" s="32"/>
      <c r="F55" s="32"/>
      <c r="G55" s="32"/>
      <c r="H55" s="33"/>
      <c r="I55" s="33"/>
      <c r="J55" s="33"/>
      <c r="K55" s="33"/>
      <c r="L55" s="33"/>
      <c r="M55" s="33"/>
      <c r="N55" s="33"/>
    </row>
    <row r="56" spans="1:18" s="1" customFormat="1" ht="18.5" customHeight="1" x14ac:dyDescent="0.2">
      <c r="B56" s="2"/>
      <c r="C56" s="3"/>
      <c r="D56" s="3"/>
      <c r="E56" s="3"/>
      <c r="F56" s="3"/>
      <c r="G56" s="3"/>
      <c r="H56" s="3"/>
      <c r="K56" s="4"/>
      <c r="L56" s="4"/>
      <c r="M56" s="4"/>
      <c r="N56" s="4"/>
    </row>
    <row r="57" spans="1:18" s="1" customFormat="1" ht="18.5" customHeight="1" x14ac:dyDescent="0.2">
      <c r="A57" s="36"/>
      <c r="B57" s="37"/>
      <c r="C57" s="37"/>
      <c r="D57" s="37"/>
      <c r="H57" s="10"/>
      <c r="K57" s="11"/>
      <c r="N57" s="10"/>
      <c r="O57" s="11"/>
      <c r="P57" s="10"/>
      <c r="Q57" s="11"/>
      <c r="R57" s="4"/>
    </row>
    <row r="58" spans="1:18" s="1" customFormat="1" ht="18.5" customHeight="1" x14ac:dyDescent="0.2">
      <c r="A58" s="16"/>
      <c r="B58" s="17"/>
      <c r="C58" s="17"/>
      <c r="D58" s="17"/>
      <c r="P58" s="12"/>
      <c r="Q58" s="12"/>
      <c r="R58" s="4"/>
    </row>
    <row r="59" spans="1:18" s="1" customFormat="1" ht="18.5" customHeight="1" x14ac:dyDescent="0.2">
      <c r="A59" s="37"/>
      <c r="B59" s="38"/>
      <c r="C59" s="38"/>
      <c r="D59" s="38"/>
      <c r="M59" s="13"/>
      <c r="P59" s="12"/>
      <c r="Q59" s="12"/>
      <c r="R59" s="4"/>
    </row>
    <row r="60" spans="1:18" s="1" customFormat="1" ht="18.5" customHeight="1" x14ac:dyDescent="0.2">
      <c r="A60" s="16"/>
      <c r="B60" s="17"/>
      <c r="C60" s="17"/>
      <c r="D60" s="17"/>
      <c r="H60" s="14"/>
      <c r="M60" s="13"/>
      <c r="N60" s="5"/>
      <c r="O60" s="15"/>
      <c r="P60" s="12"/>
      <c r="Q60" s="12"/>
      <c r="R60" s="4"/>
    </row>
    <row r="61" spans="1:18" s="1" customFormat="1" ht="18.5" customHeight="1" x14ac:dyDescent="0.2">
      <c r="A61" s="16"/>
      <c r="B61" s="39"/>
      <c r="C61" s="39"/>
      <c r="D61" s="39"/>
      <c r="H61" s="14"/>
      <c r="M61" s="13"/>
      <c r="N61" s="5"/>
      <c r="O61" s="12"/>
      <c r="P61" s="12"/>
      <c r="Q61" s="12"/>
      <c r="R61" s="4"/>
    </row>
    <row r="62" spans="1:18" s="1" customFormat="1" ht="18.5" customHeight="1" x14ac:dyDescent="0.2">
      <c r="A62" s="37"/>
      <c r="B62" s="4"/>
      <c r="C62" s="4"/>
      <c r="D62" s="4"/>
      <c r="H62" s="14"/>
      <c r="M62" s="13"/>
      <c r="N62" s="5"/>
      <c r="O62" s="12"/>
      <c r="P62" s="12"/>
      <c r="Q62" s="12"/>
      <c r="R62" s="4"/>
    </row>
    <row r="63" spans="1:18" s="1" customFormat="1" ht="18.5" customHeight="1" x14ac:dyDescent="0.2">
      <c r="H63" s="14"/>
      <c r="K63" s="13"/>
      <c r="L63" s="13"/>
      <c r="M63" s="13"/>
      <c r="N63" s="5"/>
      <c r="O63" s="15"/>
      <c r="P63" s="12"/>
      <c r="Q63" s="12"/>
      <c r="R63" s="4"/>
    </row>
    <row r="64" spans="1:18" s="1" customFormat="1" ht="18.5" customHeight="1" x14ac:dyDescent="0.2">
      <c r="H64" s="14"/>
      <c r="K64" s="13"/>
      <c r="L64" s="13"/>
      <c r="M64" s="13"/>
      <c r="N64" s="5"/>
      <c r="O64" s="12"/>
      <c r="P64" s="12"/>
      <c r="Q64" s="12"/>
      <c r="R64" s="4"/>
    </row>
    <row r="65" spans="2:259" s="1" customFormat="1" ht="18.5" customHeight="1" x14ac:dyDescent="0.2">
      <c r="H65" s="14"/>
      <c r="K65" s="13"/>
      <c r="L65" s="13"/>
      <c r="M65" s="13"/>
      <c r="N65" s="5"/>
      <c r="O65" s="12"/>
      <c r="P65" s="12"/>
      <c r="Q65" s="12"/>
      <c r="R65" s="4"/>
    </row>
    <row r="66" spans="2:259" s="1" customFormat="1" ht="18.5" customHeight="1" x14ac:dyDescent="0.2">
      <c r="H66" s="14"/>
      <c r="K66" s="13"/>
      <c r="L66" s="13"/>
      <c r="M66" s="13"/>
      <c r="N66" s="5"/>
      <c r="O66" s="15"/>
      <c r="P66" s="12"/>
      <c r="Q66" s="12"/>
      <c r="R66" s="4"/>
    </row>
    <row r="67" spans="2:259" s="1" customFormat="1" ht="18.5" customHeight="1" x14ac:dyDescent="0.2">
      <c r="H67" s="14"/>
      <c r="I67" s="4"/>
      <c r="J67" s="4"/>
      <c r="K67" s="13"/>
      <c r="L67" s="13"/>
      <c r="M67" s="13"/>
      <c r="N67" s="5"/>
      <c r="O67" s="12"/>
      <c r="P67" s="12"/>
      <c r="Q67" s="12"/>
      <c r="R67" s="4"/>
    </row>
    <row r="68" spans="2:259" s="1" customFormat="1" ht="18.5" customHeight="1" x14ac:dyDescent="0.2">
      <c r="H68" s="14"/>
      <c r="I68" s="4"/>
      <c r="J68" s="4"/>
      <c r="K68" s="13"/>
      <c r="L68" s="13"/>
      <c r="M68" s="13"/>
      <c r="N68" s="5"/>
      <c r="O68" s="12"/>
      <c r="P68" s="12"/>
      <c r="Q68" s="12"/>
      <c r="R68" s="4"/>
    </row>
    <row r="69" spans="2:259" s="1" customFormat="1" ht="18.5" customHeight="1" x14ac:dyDescent="0.2">
      <c r="B69" s="13"/>
      <c r="C69" s="13"/>
      <c r="D69" s="6"/>
      <c r="E69" s="12"/>
      <c r="F69" s="12"/>
      <c r="G69" s="12"/>
      <c r="H69" s="10"/>
      <c r="I69" s="4"/>
      <c r="J69" s="4"/>
    </row>
    <row r="70" spans="2:259" s="1" customFormat="1" ht="18.5" customHeight="1" x14ac:dyDescent="0.2"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2:259" s="1" customFormat="1" ht="18.5" customHeight="1" x14ac:dyDescent="0.2"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2:259" s="1" customFormat="1" ht="18.5" customHeight="1" x14ac:dyDescent="0.2"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2:259" s="1" customFormat="1" ht="18.5" customHeight="1" x14ac:dyDescent="0.2"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2:259" s="1" customFormat="1" ht="18.5" customHeight="1" x14ac:dyDescent="0.2"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2:259" s="1" customFormat="1" ht="18.5" customHeight="1" x14ac:dyDescent="0.2"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2:259" ht="18.5" customHeight="1" x14ac:dyDescent="0.2">
      <c r="F76" s="7"/>
      <c r="G76" s="7"/>
      <c r="H76" s="7"/>
      <c r="I76" s="7"/>
      <c r="J76" s="7"/>
      <c r="K76" s="7"/>
      <c r="IY76" s="9"/>
    </row>
    <row r="77" spans="2:259" ht="18.5" customHeight="1" x14ac:dyDescent="0.2">
      <c r="J77" s="7"/>
      <c r="K77" s="7"/>
      <c r="IY77" s="9"/>
    </row>
    <row r="78" spans="2:259" ht="18.5" customHeight="1" x14ac:dyDescent="0.2">
      <c r="IY78" s="9"/>
    </row>
    <row r="79" spans="2:259" ht="18.5" customHeight="1" x14ac:dyDescent="0.2">
      <c r="IY79" s="9"/>
    </row>
    <row r="80" spans="2:259" ht="18.5" customHeight="1" x14ac:dyDescent="0.2">
      <c r="IX80" s="9"/>
      <c r="IY80" s="9"/>
    </row>
    <row r="81" spans="258:259" ht="18.5" customHeight="1" x14ac:dyDescent="0.2">
      <c r="IX81" s="9"/>
      <c r="IY81" s="9"/>
    </row>
    <row r="92" spans="258:259" s="1" customFormat="1" x14ac:dyDescent="0.2"/>
    <row r="93" spans="258:259" s="1" customFormat="1" x14ac:dyDescent="0.2"/>
    <row r="94" spans="258:259" s="1" customFormat="1" x14ac:dyDescent="0.2"/>
    <row r="95" spans="258:259" s="1" customFormat="1" x14ac:dyDescent="0.2"/>
  </sheetData>
  <mergeCells count="6">
    <mergeCell ref="A11:D11"/>
    <mergeCell ref="A17:D17"/>
    <mergeCell ref="A25:C25"/>
    <mergeCell ref="D25:F25"/>
    <mergeCell ref="A41:C41"/>
    <mergeCell ref="D41:F41"/>
  </mergeCells>
  <phoneticPr fontId="9" type="noConversion"/>
  <conditionalFormatting sqref="O60:O6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8:Q6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8:P6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3:M68 M59:M62 C44"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2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9:C69">
    <cfRule type="colorScale" priority="5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27:D37 E69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7:F37 G69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:E37 F69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Minimum Volatility Portfolio</vt:lpstr>
      <vt:lpstr>Efficient Frontier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FOURNEAUX</dc:creator>
  <cp:lastModifiedBy>Microsoft Office User</cp:lastModifiedBy>
  <dcterms:created xsi:type="dcterms:W3CDTF">2019-10-01T13:11:21Z</dcterms:created>
  <dcterms:modified xsi:type="dcterms:W3CDTF">2023-01-09T13:20:59Z</dcterms:modified>
</cp:coreProperties>
</file>