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kshitgupta/Desktop/TA ESSEC/TA 4/week 5 - The greeks - Theta/"/>
    </mc:Choice>
  </mc:AlternateContent>
  <xr:revisionPtr revIDLastSave="0" documentId="13_ncr:1_{BACFDA0B-8F7D-CD40-B4E9-592BED5E0E56}" xr6:coauthVersionLast="47" xr6:coauthVersionMax="47" xr10:uidLastSave="{00000000-0000-0000-0000-000000000000}"/>
  <bookViews>
    <workbookView xWindow="0" yWindow="500" windowWidth="28800" windowHeight="16120" xr2:uid="{22B1C553-0A97-6441-A298-912779E11809}"/>
  </bookViews>
  <sheets>
    <sheet name="Option theta calculation" sheetId="2" r:id="rId1"/>
    <sheet name="Fig. Call Thet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2" l="1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7" i="2"/>
  <c r="E47" i="2" s="1"/>
  <c r="D48" i="2"/>
  <c r="E48" i="2" s="1"/>
  <c r="D49" i="2"/>
  <c r="E49" i="2" s="1"/>
  <c r="D50" i="2"/>
  <c r="E50" i="2" s="1"/>
  <c r="D51" i="2"/>
  <c r="E51" i="2" s="1"/>
  <c r="D52" i="2"/>
  <c r="E52" i="2" s="1"/>
  <c r="D53" i="2"/>
  <c r="E53" i="2" s="1"/>
  <c r="D54" i="2"/>
  <c r="E54" i="2" s="1"/>
  <c r="D55" i="2"/>
  <c r="E55" i="2" s="1"/>
  <c r="D56" i="2"/>
  <c r="E56" i="2" s="1"/>
  <c r="D57" i="2"/>
  <c r="E57" i="2" s="1"/>
  <c r="D58" i="2"/>
  <c r="E58" i="2" s="1"/>
  <c r="D59" i="2"/>
  <c r="E59" i="2" s="1"/>
  <c r="D60" i="2"/>
  <c r="E60" i="2" s="1"/>
  <c r="D61" i="2"/>
  <c r="E61" i="2" s="1"/>
  <c r="D62" i="2"/>
  <c r="E62" i="2" s="1"/>
  <c r="D63" i="2"/>
  <c r="E63" i="2" s="1"/>
  <c r="D64" i="2"/>
  <c r="E64" i="2" s="1"/>
  <c r="D65" i="2"/>
  <c r="E65" i="2" s="1"/>
  <c r="D66" i="2"/>
  <c r="E66" i="2" s="1"/>
  <c r="D67" i="2"/>
  <c r="E67" i="2" s="1"/>
  <c r="D68" i="2"/>
  <c r="E68" i="2" s="1"/>
  <c r="D69" i="2"/>
  <c r="E69" i="2" s="1"/>
  <c r="D70" i="2"/>
  <c r="E70" i="2" s="1"/>
  <c r="D71" i="2"/>
  <c r="E71" i="2" s="1"/>
  <c r="D72" i="2"/>
  <c r="E72" i="2" s="1"/>
  <c r="D73" i="2"/>
  <c r="E73" i="2" s="1"/>
  <c r="D74" i="2"/>
  <c r="E74" i="2" s="1"/>
  <c r="D75" i="2"/>
  <c r="E75" i="2" s="1"/>
  <c r="D76" i="2"/>
  <c r="E76" i="2" s="1"/>
  <c r="D77" i="2"/>
  <c r="E77" i="2" s="1"/>
  <c r="D78" i="2"/>
  <c r="E78" i="2" s="1"/>
  <c r="D79" i="2"/>
  <c r="E79" i="2" s="1"/>
  <c r="D80" i="2"/>
  <c r="E80" i="2" s="1"/>
  <c r="D81" i="2"/>
  <c r="E81" i="2" s="1"/>
  <c r="D82" i="2"/>
  <c r="E82" i="2" s="1"/>
  <c r="D83" i="2"/>
  <c r="E83" i="2" s="1"/>
  <c r="D84" i="2"/>
  <c r="E84" i="2" s="1"/>
  <c r="D85" i="2"/>
  <c r="E85" i="2" s="1"/>
  <c r="D86" i="2"/>
  <c r="E86" i="2" s="1"/>
  <c r="D87" i="2"/>
  <c r="E87" i="2" s="1"/>
  <c r="D88" i="2"/>
  <c r="E88" i="2" s="1"/>
  <c r="D89" i="2"/>
  <c r="E89" i="2" s="1"/>
  <c r="D90" i="2"/>
  <c r="E90" i="2" s="1"/>
  <c r="D91" i="2"/>
  <c r="E91" i="2" s="1"/>
  <c r="D92" i="2"/>
  <c r="E92" i="2" s="1"/>
  <c r="D93" i="2"/>
  <c r="E93" i="2" s="1"/>
  <c r="D94" i="2"/>
  <c r="E94" i="2" s="1"/>
  <c r="D95" i="2"/>
  <c r="E95" i="2" s="1"/>
  <c r="D96" i="2"/>
  <c r="E96" i="2" s="1"/>
  <c r="D97" i="2"/>
  <c r="E97" i="2" s="1"/>
  <c r="D98" i="2"/>
  <c r="E98" i="2" s="1"/>
  <c r="D99" i="2"/>
  <c r="E99" i="2" s="1"/>
  <c r="D100" i="2"/>
  <c r="E100" i="2" s="1"/>
  <c r="D101" i="2"/>
  <c r="E101" i="2" s="1"/>
  <c r="D102" i="2"/>
  <c r="E102" i="2" s="1"/>
  <c r="D103" i="2"/>
  <c r="E103" i="2" s="1"/>
  <c r="D104" i="2"/>
  <c r="E104" i="2" s="1"/>
  <c r="D105" i="2"/>
  <c r="E105" i="2" s="1"/>
  <c r="D106" i="2"/>
  <c r="E106" i="2" s="1"/>
  <c r="D107" i="2"/>
  <c r="E107" i="2" s="1"/>
  <c r="D108" i="2"/>
  <c r="E108" i="2" s="1"/>
  <c r="D109" i="2"/>
  <c r="E109" i="2" s="1"/>
  <c r="D110" i="2"/>
  <c r="E110" i="2" s="1"/>
  <c r="D111" i="2"/>
  <c r="E111" i="2" s="1"/>
  <c r="D112" i="2"/>
  <c r="E112" i="2" s="1"/>
  <c r="D113" i="2"/>
  <c r="E113" i="2" s="1"/>
  <c r="D114" i="2"/>
  <c r="E114" i="2" s="1"/>
  <c r="D115" i="2"/>
  <c r="E115" i="2" s="1"/>
  <c r="D116" i="2"/>
  <c r="E116" i="2" s="1"/>
  <c r="D17" i="2"/>
  <c r="G17" i="2" s="1"/>
  <c r="E17" i="2" l="1"/>
  <c r="F17" i="2" s="1"/>
  <c r="H17" i="2" s="1"/>
  <c r="F37" i="2" l="1"/>
  <c r="F45" i="2"/>
  <c r="G46" i="2"/>
  <c r="G48" i="2"/>
  <c r="F49" i="2"/>
  <c r="G50" i="2"/>
  <c r="G52" i="2"/>
  <c r="F53" i="2"/>
  <c r="G54" i="2"/>
  <c r="G56" i="2"/>
  <c r="F57" i="2"/>
  <c r="F60" i="2"/>
  <c r="F74" i="2"/>
  <c r="G78" i="2"/>
  <c r="G89" i="2"/>
  <c r="F110" i="2"/>
  <c r="G74" i="2" l="1"/>
  <c r="H74" i="2" s="1"/>
  <c r="F102" i="2"/>
  <c r="G40" i="2"/>
  <c r="F98" i="2"/>
  <c r="G79" i="2"/>
  <c r="F79" i="2"/>
  <c r="F71" i="2"/>
  <c r="G71" i="2"/>
  <c r="G67" i="2"/>
  <c r="H67" i="2" s="1"/>
  <c r="F67" i="2"/>
  <c r="F36" i="2"/>
  <c r="G36" i="2"/>
  <c r="G105" i="2"/>
  <c r="F91" i="2"/>
  <c r="G91" i="2"/>
  <c r="F101" i="2"/>
  <c r="G101" i="2"/>
  <c r="G63" i="2"/>
  <c r="F63" i="2"/>
  <c r="G109" i="2"/>
  <c r="F109" i="2"/>
  <c r="F87" i="2"/>
  <c r="G87" i="2"/>
  <c r="F83" i="2"/>
  <c r="G83" i="2"/>
  <c r="F94" i="2"/>
  <c r="F114" i="2"/>
  <c r="F97" i="2"/>
  <c r="G97" i="2"/>
  <c r="G93" i="2"/>
  <c r="F93" i="2"/>
  <c r="G113" i="2"/>
  <c r="F113" i="2"/>
  <c r="F106" i="2"/>
  <c r="G28" i="2"/>
  <c r="F24" i="2"/>
  <c r="G24" i="2"/>
  <c r="G20" i="2"/>
  <c r="G82" i="2"/>
  <c r="F78" i="2"/>
  <c r="H78" i="2" s="1"/>
  <c r="G66" i="2"/>
  <c r="G59" i="2"/>
  <c r="G90" i="2"/>
  <c r="G86" i="2"/>
  <c r="F82" i="2"/>
  <c r="G75" i="2"/>
  <c r="G70" i="2"/>
  <c r="F66" i="2"/>
  <c r="G44" i="2"/>
  <c r="H44" i="2" s="1"/>
  <c r="F90" i="2"/>
  <c r="F86" i="2"/>
  <c r="F75" i="2"/>
  <c r="F70" i="2"/>
  <c r="F44" i="2"/>
  <c r="G32" i="2"/>
  <c r="G116" i="2"/>
  <c r="G80" i="2"/>
  <c r="G64" i="2"/>
  <c r="G100" i="2"/>
  <c r="F85" i="2"/>
  <c r="G76" i="2"/>
  <c r="G103" i="2"/>
  <c r="G96" i="2"/>
  <c r="G115" i="2"/>
  <c r="G72" i="2"/>
  <c r="G107" i="2"/>
  <c r="G111" i="2"/>
  <c r="G108" i="2"/>
  <c r="G104" i="2"/>
  <c r="G95" i="2"/>
  <c r="G88" i="2"/>
  <c r="G112" i="2"/>
  <c r="G99" i="2"/>
  <c r="G92" i="2"/>
  <c r="G84" i="2"/>
  <c r="G68" i="2"/>
  <c r="G61" i="2"/>
  <c r="G27" i="2"/>
  <c r="F81" i="2"/>
  <c r="F77" i="2"/>
  <c r="F73" i="2"/>
  <c r="F69" i="2"/>
  <c r="F65" i="2"/>
  <c r="G62" i="2"/>
  <c r="F55" i="2"/>
  <c r="F47" i="2"/>
  <c r="F41" i="2"/>
  <c r="F40" i="2"/>
  <c r="G81" i="2"/>
  <c r="G73" i="2"/>
  <c r="G69" i="2"/>
  <c r="G35" i="2"/>
  <c r="G23" i="2"/>
  <c r="G85" i="2"/>
  <c r="G77" i="2"/>
  <c r="G65" i="2"/>
  <c r="F62" i="2"/>
  <c r="F59" i="2"/>
  <c r="G31" i="2"/>
  <c r="G19" i="2"/>
  <c r="G114" i="2"/>
  <c r="G110" i="2"/>
  <c r="H110" i="2" s="1"/>
  <c r="G106" i="2"/>
  <c r="G102" i="2"/>
  <c r="H102" i="2" s="1"/>
  <c r="G98" i="2"/>
  <c r="G94" i="2"/>
  <c r="H94" i="2" s="1"/>
  <c r="F51" i="2"/>
  <c r="G39" i="2"/>
  <c r="G55" i="2"/>
  <c r="H55" i="2" s="1"/>
  <c r="G51" i="2"/>
  <c r="G47" i="2"/>
  <c r="G42" i="2"/>
  <c r="G41" i="2"/>
  <c r="G58" i="2"/>
  <c r="G38" i="2"/>
  <c r="G37" i="2"/>
  <c r="H37" i="2" s="1"/>
  <c r="F32" i="2"/>
  <c r="F28" i="2"/>
  <c r="F20" i="2"/>
  <c r="G60" i="2"/>
  <c r="H60" i="2" s="1"/>
  <c r="G57" i="2"/>
  <c r="H57" i="2" s="1"/>
  <c r="G53" i="2"/>
  <c r="H53" i="2" s="1"/>
  <c r="G49" i="2"/>
  <c r="H49" i="2" s="1"/>
  <c r="G45" i="2"/>
  <c r="H45" i="2" s="1"/>
  <c r="G43" i="2"/>
  <c r="G33" i="2"/>
  <c r="G29" i="2"/>
  <c r="G25" i="2"/>
  <c r="G21" i="2"/>
  <c r="G34" i="2"/>
  <c r="G30" i="2"/>
  <c r="G26" i="2"/>
  <c r="G22" i="2"/>
  <c r="G18" i="2"/>
  <c r="H41" i="2" l="1"/>
  <c r="H98" i="2"/>
  <c r="H114" i="2"/>
  <c r="H81" i="2"/>
  <c r="H85" i="2"/>
  <c r="H66" i="2"/>
  <c r="H24" i="2"/>
  <c r="H97" i="2"/>
  <c r="H83" i="2"/>
  <c r="H101" i="2"/>
  <c r="H65" i="2"/>
  <c r="H47" i="2"/>
  <c r="H106" i="2"/>
  <c r="H77" i="2"/>
  <c r="H69" i="2"/>
  <c r="H90" i="2"/>
  <c r="H87" i="2"/>
  <c r="H91" i="2"/>
  <c r="H36" i="2"/>
  <c r="H79" i="2"/>
  <c r="H62" i="2"/>
  <c r="H86" i="2"/>
  <c r="H113" i="2"/>
  <c r="H109" i="2"/>
  <c r="H71" i="2"/>
  <c r="H32" i="2"/>
  <c r="H70" i="2"/>
  <c r="H82" i="2"/>
  <c r="H28" i="2"/>
  <c r="H40" i="2"/>
  <c r="H51" i="2"/>
  <c r="H73" i="2"/>
  <c r="H75" i="2"/>
  <c r="H59" i="2"/>
  <c r="H20" i="2"/>
  <c r="H93" i="2"/>
  <c r="H63" i="2"/>
  <c r="F105" i="2"/>
  <c r="H105" i="2" s="1"/>
  <c r="F43" i="2"/>
  <c r="H43" i="2" s="1"/>
  <c r="F35" i="2"/>
  <c r="H35" i="2" s="1"/>
  <c r="F89" i="2"/>
  <c r="H89" i="2" s="1"/>
  <c r="F99" i="2"/>
  <c r="H99" i="2" s="1"/>
  <c r="F88" i="2"/>
  <c r="H88" i="2" s="1"/>
  <c r="F72" i="2"/>
  <c r="H72" i="2" s="1"/>
  <c r="F76" i="2"/>
  <c r="H76" i="2" s="1"/>
  <c r="F100" i="2"/>
  <c r="H100" i="2" s="1"/>
  <c r="F30" i="2"/>
  <c r="H30" i="2" s="1"/>
  <c r="F21" i="2"/>
  <c r="H21" i="2" s="1"/>
  <c r="F29" i="2"/>
  <c r="H29" i="2" s="1"/>
  <c r="F56" i="2"/>
  <c r="H56" i="2" s="1"/>
  <c r="F26" i="2"/>
  <c r="H26" i="2" s="1"/>
  <c r="F34" i="2"/>
  <c r="H34" i="2" s="1"/>
  <c r="F48" i="2"/>
  <c r="H48" i="2" s="1"/>
  <c r="F61" i="2"/>
  <c r="H61" i="2" s="1"/>
  <c r="F112" i="2"/>
  <c r="H112" i="2" s="1"/>
  <c r="F104" i="2"/>
  <c r="H104" i="2" s="1"/>
  <c r="F22" i="2"/>
  <c r="H22" i="2" s="1"/>
  <c r="F25" i="2"/>
  <c r="H25" i="2" s="1"/>
  <c r="F33" i="2"/>
  <c r="H33" i="2" s="1"/>
  <c r="F18" i="2"/>
  <c r="H18" i="2" s="1"/>
  <c r="F52" i="2"/>
  <c r="H52" i="2" s="1"/>
  <c r="F42" i="2"/>
  <c r="H42" i="2" s="1"/>
  <c r="F46" i="2"/>
  <c r="H46" i="2" s="1"/>
  <c r="F50" i="2"/>
  <c r="H50" i="2" s="1"/>
  <c r="F54" i="2"/>
  <c r="H54" i="2" s="1"/>
  <c r="F58" i="2"/>
  <c r="H58" i="2" s="1"/>
  <c r="F23" i="2"/>
  <c r="H23" i="2" s="1"/>
  <c r="F27" i="2"/>
  <c r="H27" i="2" s="1"/>
  <c r="F95" i="2"/>
  <c r="H95" i="2" s="1"/>
  <c r="F108" i="2"/>
  <c r="H108" i="2" s="1"/>
  <c r="F111" i="2"/>
  <c r="H111" i="2" s="1"/>
  <c r="F107" i="2"/>
  <c r="H107" i="2" s="1"/>
  <c r="F96" i="2"/>
  <c r="H96" i="2" s="1"/>
  <c r="F103" i="2"/>
  <c r="H103" i="2" s="1"/>
  <c r="F64" i="2"/>
  <c r="H64" i="2" s="1"/>
  <c r="F80" i="2"/>
  <c r="H80" i="2" s="1"/>
  <c r="F38" i="2"/>
  <c r="H38" i="2" s="1"/>
  <c r="F39" i="2"/>
  <c r="H39" i="2" s="1"/>
  <c r="F19" i="2"/>
  <c r="H19" i="2" s="1"/>
  <c r="F31" i="2"/>
  <c r="H31" i="2" s="1"/>
  <c r="F68" i="2"/>
  <c r="H68" i="2" s="1"/>
  <c r="F84" i="2"/>
  <c r="H84" i="2" s="1"/>
  <c r="F92" i="2"/>
  <c r="H92" i="2" s="1"/>
  <c r="F115" i="2"/>
  <c r="H115" i="2" s="1"/>
  <c r="F116" i="2"/>
  <c r="H116" i="2" s="1"/>
</calcChain>
</file>

<file path=xl/sharedStrings.xml><?xml version="1.0" encoding="utf-8"?>
<sst xmlns="http://schemas.openxmlformats.org/spreadsheetml/2006/main" count="16" uniqueCount="16">
  <si>
    <t>Theta of a Call option</t>
  </si>
  <si>
    <t>Characteristics of the product</t>
  </si>
  <si>
    <t xml:space="preserve">    Strike price (K)</t>
  </si>
  <si>
    <t>Market data</t>
  </si>
  <si>
    <r>
      <t xml:space="preserve">   Underlying price of the asset (S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>)</t>
    </r>
  </si>
  <si>
    <t xml:space="preserve">   Volatilité (σ)</t>
  </si>
  <si>
    <t xml:space="preserve">   Risk-free rate (r)</t>
  </si>
  <si>
    <t xml:space="preserve">   Dividend yield (q)</t>
  </si>
  <si>
    <t>Data for the figure Call Theta</t>
  </si>
  <si>
    <t>Price of the underlying asset</t>
  </si>
  <si>
    <r>
      <rPr>
        <sz val="12"/>
        <color theme="1"/>
        <rFont val="Arial"/>
        <family val="2"/>
      </rPr>
      <t>d</t>
    </r>
    <r>
      <rPr>
        <vertAlign val="subscript"/>
        <sz val="12"/>
        <color theme="1"/>
        <rFont val="Arial"/>
        <family val="2"/>
      </rPr>
      <t>1</t>
    </r>
  </si>
  <si>
    <r>
      <rPr>
        <sz val="12"/>
        <color theme="1"/>
        <rFont val="Arial"/>
        <family val="2"/>
      </rPr>
      <t>d</t>
    </r>
    <r>
      <rPr>
        <vertAlign val="subscript"/>
        <sz val="12"/>
        <color theme="1"/>
        <rFont val="Arial"/>
        <family val="2"/>
      </rPr>
      <t>2</t>
    </r>
  </si>
  <si>
    <r>
      <t>N`(d</t>
    </r>
    <r>
      <rPr>
        <vertAlign val="subscript"/>
        <sz val="12"/>
        <color rgb="FF000000"/>
        <rFont val="Arial"/>
        <family val="2"/>
      </rPr>
      <t>1</t>
    </r>
    <r>
      <rPr>
        <sz val="12"/>
        <color rgb="FF000000"/>
        <rFont val="Arial"/>
        <family val="2"/>
      </rPr>
      <t>)</t>
    </r>
  </si>
  <si>
    <r>
      <t>N(d</t>
    </r>
    <r>
      <rPr>
        <vertAlign val="subscript"/>
        <sz val="12"/>
        <color rgb="FF000000"/>
        <rFont val="Arial"/>
        <family val="2"/>
      </rPr>
      <t>2</t>
    </r>
    <r>
      <rPr>
        <sz val="12"/>
        <color rgb="FF000000"/>
        <rFont val="Arial"/>
        <family val="2"/>
      </rPr>
      <t>)</t>
    </r>
  </si>
  <si>
    <t>Time to Maturity (in years)</t>
  </si>
  <si>
    <t>Call Theta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</si>
</sst>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₹&quot;* #,##0.00_);_(&quot;₹&quot;* \(#,##0.00\);_(&quot;₹&quot;* &quot;-&quot;??_);_(@_)"/>
    <numFmt numFmtId="164" formatCode="0.00000"/>
    <numFmt numFmtId="165" formatCode="#,##0.00\ &quot;€&quot;"/>
    <numFmt numFmtId="166" formatCode="#,##0.00\ [$€-1]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vertAlign val="subscript"/>
      <sz val="12"/>
      <name val="Arial"/>
      <family val="2"/>
    </font>
    <font>
      <vertAlign val="subscript"/>
      <sz val="12"/>
      <color theme="1"/>
      <name val="Arial"/>
      <family val="2"/>
    </font>
    <font>
      <sz val="12"/>
      <color rgb="FF000000"/>
      <name val="Arial"/>
      <family val="2"/>
    </font>
    <font>
      <vertAlign val="subscript"/>
      <sz val="12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165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3" fillId="0" borderId="0" xfId="1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0" fontId="3" fillId="2" borderId="0" xfId="0" applyNumberFormat="1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horizontal="center"/>
    </xf>
    <xf numFmtId="164" fontId="10" fillId="0" borderId="0" xfId="0" applyNumberFormat="1" applyFont="1"/>
    <xf numFmtId="0" fontId="13" fillId="0" borderId="0" xfId="0" applyFont="1"/>
    <xf numFmtId="9" fontId="10" fillId="0" borderId="0" xfId="0" applyNumberFormat="1" applyFont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0991636466393"/>
          <c:y val="2.5798400060125067E-2"/>
          <c:w val="0.85550602703422218"/>
          <c:h val="0.87354106477734195"/>
        </c:manualLayout>
      </c:layout>
      <c:lineChart>
        <c:grouping val="stacked"/>
        <c:varyColors val="0"/>
        <c:ser>
          <c:idx val="0"/>
          <c:order val="0"/>
          <c:tx>
            <c:strRef>
              <c:f>'Option theta calculation'!$H$16</c:f>
              <c:strCache>
                <c:ptCount val="1"/>
                <c:pt idx="0">
                  <c:v>Call Theta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'Option theta calculation'!$C$17:$C$116</c:f>
              <c:numCache>
                <c:formatCode>0.00</c:formatCode>
                <c:ptCount val="100"/>
                <c:pt idx="0">
                  <c:v>0.4</c:v>
                </c:pt>
                <c:pt idx="1">
                  <c:v>0.39600000000000002</c:v>
                </c:pt>
                <c:pt idx="2">
                  <c:v>0.39200000000000002</c:v>
                </c:pt>
                <c:pt idx="3">
                  <c:v>0.38800000000000001</c:v>
                </c:pt>
                <c:pt idx="4">
                  <c:v>0.38400000000000001</c:v>
                </c:pt>
                <c:pt idx="5">
                  <c:v>0.38</c:v>
                </c:pt>
                <c:pt idx="6">
                  <c:v>0.376</c:v>
                </c:pt>
                <c:pt idx="7">
                  <c:v>0.372</c:v>
                </c:pt>
                <c:pt idx="8">
                  <c:v>0.36799999999999999</c:v>
                </c:pt>
                <c:pt idx="9">
                  <c:v>0.36399999999999999</c:v>
                </c:pt>
                <c:pt idx="10">
                  <c:v>0.36</c:v>
                </c:pt>
                <c:pt idx="11">
                  <c:v>0.35599999999999998</c:v>
                </c:pt>
                <c:pt idx="12">
                  <c:v>0.35199999999999998</c:v>
                </c:pt>
                <c:pt idx="13">
                  <c:v>0.34799999999999998</c:v>
                </c:pt>
                <c:pt idx="14">
                  <c:v>0.34399999999999997</c:v>
                </c:pt>
                <c:pt idx="15">
                  <c:v>0.34</c:v>
                </c:pt>
                <c:pt idx="16">
                  <c:v>0.33600000000000002</c:v>
                </c:pt>
                <c:pt idx="17">
                  <c:v>0.33200000000000002</c:v>
                </c:pt>
                <c:pt idx="18">
                  <c:v>0.32800000000000001</c:v>
                </c:pt>
                <c:pt idx="19">
                  <c:v>0.32400000000000001</c:v>
                </c:pt>
                <c:pt idx="20">
                  <c:v>0.32</c:v>
                </c:pt>
                <c:pt idx="21">
                  <c:v>0.316</c:v>
                </c:pt>
                <c:pt idx="22">
                  <c:v>0.312</c:v>
                </c:pt>
                <c:pt idx="23">
                  <c:v>0.308</c:v>
                </c:pt>
                <c:pt idx="24">
                  <c:v>0.30399999999999999</c:v>
                </c:pt>
                <c:pt idx="25">
                  <c:v>0.3</c:v>
                </c:pt>
                <c:pt idx="26">
                  <c:v>0.29599999999999999</c:v>
                </c:pt>
                <c:pt idx="27">
                  <c:v>0.29199999999999998</c:v>
                </c:pt>
                <c:pt idx="28">
                  <c:v>0.28799999999999998</c:v>
                </c:pt>
                <c:pt idx="29">
                  <c:v>0.28399999999999997</c:v>
                </c:pt>
                <c:pt idx="30">
                  <c:v>0.28000000000000003</c:v>
                </c:pt>
                <c:pt idx="31">
                  <c:v>0.27600000000000002</c:v>
                </c:pt>
                <c:pt idx="32">
                  <c:v>0.27200000000000002</c:v>
                </c:pt>
                <c:pt idx="33">
                  <c:v>0.26800000000000002</c:v>
                </c:pt>
                <c:pt idx="34">
                  <c:v>0.26400000000000001</c:v>
                </c:pt>
                <c:pt idx="35">
                  <c:v>0.26</c:v>
                </c:pt>
                <c:pt idx="36">
                  <c:v>0.25600000000000001</c:v>
                </c:pt>
                <c:pt idx="37">
                  <c:v>0.252</c:v>
                </c:pt>
                <c:pt idx="38">
                  <c:v>0.248</c:v>
                </c:pt>
                <c:pt idx="39">
                  <c:v>0.24399999999999999</c:v>
                </c:pt>
                <c:pt idx="40">
                  <c:v>0.24</c:v>
                </c:pt>
                <c:pt idx="41">
                  <c:v>0.23599999999999999</c:v>
                </c:pt>
                <c:pt idx="42">
                  <c:v>0.23200000000000001</c:v>
                </c:pt>
                <c:pt idx="43">
                  <c:v>0.22800000000000001</c:v>
                </c:pt>
                <c:pt idx="44">
                  <c:v>0.224</c:v>
                </c:pt>
                <c:pt idx="45">
                  <c:v>0.22</c:v>
                </c:pt>
                <c:pt idx="46">
                  <c:v>0.216</c:v>
                </c:pt>
                <c:pt idx="47">
                  <c:v>0.21199999999999999</c:v>
                </c:pt>
                <c:pt idx="48">
                  <c:v>0.20799999999999999</c:v>
                </c:pt>
                <c:pt idx="49">
                  <c:v>0.20399999999999999</c:v>
                </c:pt>
                <c:pt idx="50">
                  <c:v>0.2</c:v>
                </c:pt>
                <c:pt idx="51">
                  <c:v>0.19600000000000001</c:v>
                </c:pt>
                <c:pt idx="52">
                  <c:v>0.192</c:v>
                </c:pt>
                <c:pt idx="53">
                  <c:v>0.188</c:v>
                </c:pt>
                <c:pt idx="54">
                  <c:v>0.184</c:v>
                </c:pt>
                <c:pt idx="55">
                  <c:v>0.18</c:v>
                </c:pt>
                <c:pt idx="56">
                  <c:v>0.17599999999999999</c:v>
                </c:pt>
                <c:pt idx="57">
                  <c:v>0.17199999999999999</c:v>
                </c:pt>
                <c:pt idx="58">
                  <c:v>0.16800000000000001</c:v>
                </c:pt>
                <c:pt idx="59">
                  <c:v>0.16400000000000001</c:v>
                </c:pt>
                <c:pt idx="60">
                  <c:v>0.16</c:v>
                </c:pt>
                <c:pt idx="61">
                  <c:v>0.156</c:v>
                </c:pt>
                <c:pt idx="62">
                  <c:v>0.152</c:v>
                </c:pt>
                <c:pt idx="63">
                  <c:v>0.14799999999999999</c:v>
                </c:pt>
                <c:pt idx="64">
                  <c:v>0.14399999999999999</c:v>
                </c:pt>
                <c:pt idx="65">
                  <c:v>0.14000000000000001</c:v>
                </c:pt>
                <c:pt idx="66">
                  <c:v>0.13600000000000001</c:v>
                </c:pt>
                <c:pt idx="67">
                  <c:v>0.13200000000000001</c:v>
                </c:pt>
                <c:pt idx="68">
                  <c:v>0.128</c:v>
                </c:pt>
                <c:pt idx="69">
                  <c:v>0.124</c:v>
                </c:pt>
                <c:pt idx="70">
                  <c:v>0.12</c:v>
                </c:pt>
                <c:pt idx="71">
                  <c:v>0.11600000000000001</c:v>
                </c:pt>
                <c:pt idx="72">
                  <c:v>0.112</c:v>
                </c:pt>
                <c:pt idx="73">
                  <c:v>0.108</c:v>
                </c:pt>
                <c:pt idx="74">
                  <c:v>0.104</c:v>
                </c:pt>
                <c:pt idx="75">
                  <c:v>0.1</c:v>
                </c:pt>
                <c:pt idx="76">
                  <c:v>9.6000000000000002E-2</c:v>
                </c:pt>
                <c:pt idx="77">
                  <c:v>9.1999999999999998E-2</c:v>
                </c:pt>
                <c:pt idx="78">
                  <c:v>8.7999999999999995E-2</c:v>
                </c:pt>
                <c:pt idx="79">
                  <c:v>8.4000000000000005E-2</c:v>
                </c:pt>
                <c:pt idx="80">
                  <c:v>0.08</c:v>
                </c:pt>
                <c:pt idx="81">
                  <c:v>7.5999999999999998E-2</c:v>
                </c:pt>
                <c:pt idx="82">
                  <c:v>7.1999999999999995E-2</c:v>
                </c:pt>
                <c:pt idx="83">
                  <c:v>6.8000000000000005E-2</c:v>
                </c:pt>
                <c:pt idx="84">
                  <c:v>6.4000000000000001E-2</c:v>
                </c:pt>
                <c:pt idx="85">
                  <c:v>0.06</c:v>
                </c:pt>
                <c:pt idx="86">
                  <c:v>5.6000000000000001E-2</c:v>
                </c:pt>
                <c:pt idx="87">
                  <c:v>5.1999999999999998E-2</c:v>
                </c:pt>
                <c:pt idx="88">
                  <c:v>4.8000000000000001E-2</c:v>
                </c:pt>
                <c:pt idx="89">
                  <c:v>4.3999999999999997E-2</c:v>
                </c:pt>
                <c:pt idx="90">
                  <c:v>0.04</c:v>
                </c:pt>
                <c:pt idx="91">
                  <c:v>3.5999999999999997E-2</c:v>
                </c:pt>
                <c:pt idx="92">
                  <c:v>3.2000000000000001E-2</c:v>
                </c:pt>
                <c:pt idx="93">
                  <c:v>2.8000000000000001E-2</c:v>
                </c:pt>
                <c:pt idx="94">
                  <c:v>2.4E-2</c:v>
                </c:pt>
                <c:pt idx="95">
                  <c:v>0.02</c:v>
                </c:pt>
                <c:pt idx="96">
                  <c:v>1.6E-2</c:v>
                </c:pt>
                <c:pt idx="97">
                  <c:v>1.2E-2</c:v>
                </c:pt>
                <c:pt idx="98">
                  <c:v>8.0000000000000002E-3</c:v>
                </c:pt>
                <c:pt idx="99">
                  <c:v>4.0000000000000001E-3</c:v>
                </c:pt>
              </c:numCache>
            </c:numRef>
          </c:cat>
          <c:val>
            <c:numRef>
              <c:f>'Option theta calculation'!$H$17:$H$116</c:f>
              <c:numCache>
                <c:formatCode>0.00</c:formatCode>
                <c:ptCount val="100"/>
                <c:pt idx="0">
                  <c:v>-5.4495444670450386</c:v>
                </c:pt>
                <c:pt idx="1">
                  <c:v>-5.4252451200180261</c:v>
                </c:pt>
                <c:pt idx="2">
                  <c:v>-5.4008150816762397</c:v>
                </c:pt>
                <c:pt idx="3">
                  <c:v>-5.3762523838039398</c:v>
                </c:pt>
                <c:pt idx="4">
                  <c:v>-5.3515550075375895</c:v>
                </c:pt>
                <c:pt idx="5">
                  <c:v>-5.3267208815176161</c:v>
                </c:pt>
                <c:pt idx="6">
                  <c:v>-5.3017478799524929</c:v>
                </c:pt>
                <c:pt idx="7">
                  <c:v>-5.2766338205899537</c:v>
                </c:pt>
                <c:pt idx="8">
                  <c:v>-5.2513764625898727</c:v>
                </c:pt>
                <c:pt idx="9">
                  <c:v>-5.2259735042929121</c:v>
                </c:pt>
                <c:pt idx="10">
                  <c:v>-5.2004225808786089</c:v>
                </c:pt>
                <c:pt idx="11">
                  <c:v>-5.1747212619061438</c:v>
                </c:pt>
                <c:pt idx="12">
                  <c:v>-5.1488670487305068</c:v>
                </c:pt>
                <c:pt idx="13">
                  <c:v>-5.122857371786286</c:v>
                </c:pt>
                <c:pt idx="14">
                  <c:v>-5.0966895877306504</c:v>
                </c:pt>
                <c:pt idx="15">
                  <c:v>-5.0703609764365387</c:v>
                </c:pt>
                <c:pt idx="16">
                  <c:v>-5.0438687378262985</c:v>
                </c:pt>
                <c:pt idx="17">
                  <c:v>-5.0172099885353383</c:v>
                </c:pt>
                <c:pt idx="18">
                  <c:v>-4.9903817583944736</c:v>
                </c:pt>
                <c:pt idx="19">
                  <c:v>-4.9633809867187892</c:v>
                </c:pt>
                <c:pt idx="20">
                  <c:v>-4.9362045183898378</c:v>
                </c:pt>
                <c:pt idx="21">
                  <c:v>-4.9088490997169263</c:v>
                </c:pt>
                <c:pt idx="22">
                  <c:v>-4.881311374062073</c:v>
                </c:pt>
                <c:pt idx="23">
                  <c:v>-4.8535878772119201</c:v>
                </c:pt>
                <c:pt idx="24">
                  <c:v>-4.8256750324784772</c:v>
                </c:pt>
                <c:pt idx="25">
                  <c:v>-4.7975691455090157</c:v>
                </c:pt>
                <c:pt idx="26">
                  <c:v>-4.7692663987837092</c:v>
                </c:pt>
                <c:pt idx="27">
                  <c:v>-4.7407628457777662</c:v>
                </c:pt>
                <c:pt idx="28">
                  <c:v>-4.7120544047626698</c:v>
                </c:pt>
                <c:pt idx="29">
                  <c:v>-4.6831368522188832</c:v>
                </c:pt>
                <c:pt idx="30">
                  <c:v>-4.6540058158298407</c:v>
                </c:pt>
                <c:pt idx="31">
                  <c:v>-4.6246567670241854</c:v>
                </c:pt>
                <c:pt idx="32">
                  <c:v>-4.5950850130301486</c:v>
                </c:pt>
                <c:pt idx="33">
                  <c:v>-4.5652856884024731</c:v>
                </c:pt>
                <c:pt idx="34">
                  <c:v>-4.5352537459784186</c:v>
                </c:pt>
                <c:pt idx="35">
                  <c:v>-4.5049839472151252</c:v>
                </c:pt>
                <c:pt idx="36">
                  <c:v>-4.4744708518557834</c:v>
                </c:pt>
                <c:pt idx="37">
                  <c:v>-4.4437088068667112</c:v>
                </c:pt>
                <c:pt idx="38">
                  <c:v>-4.4126919345814795</c:v>
                </c:pt>
                <c:pt idx="39">
                  <c:v>-4.3814141199814332</c:v>
                </c:pt>
                <c:pt idx="40">
                  <c:v>-4.3498689970344717</c:v>
                </c:pt>
                <c:pt idx="41">
                  <c:v>-4.3180499340053897</c:v>
                </c:pt>
                <c:pt idx="42">
                  <c:v>-4.2859500176415359</c:v>
                </c:pt>
                <c:pt idx="43">
                  <c:v>-4.2535620361266862</c:v>
                </c:pt>
                <c:pt idx="44">
                  <c:v>-4.2208784606837595</c:v>
                </c:pt>
                <c:pt idx="45">
                  <c:v>-4.1878914256931159</c:v>
                </c:pt>
                <c:pt idx="46">
                  <c:v>-4.1545927071773159</c:v>
                </c:pt>
                <c:pt idx="47">
                  <c:v>-4.1209736994852113</c:v>
                </c:pt>
                <c:pt idx="48">
                  <c:v>-4.0870253899876374</c:v>
                </c:pt>
                <c:pt idx="49">
                  <c:v>-4.0527383315733898</c:v>
                </c:pt>
                <c:pt idx="50">
                  <c:v>-4.0181026127071053</c:v>
                </c:pt>
                <c:pt idx="51">
                  <c:v>-3.9831078247795197</c:v>
                </c:pt>
                <c:pt idx="52">
                  <c:v>-3.9477430264446229</c:v>
                </c:pt>
                <c:pt idx="53">
                  <c:v>-3.9119967045966604</c:v>
                </c:pt>
                <c:pt idx="54">
                  <c:v>-3.875856731591643</c:v>
                </c:pt>
                <c:pt idx="55">
                  <c:v>-3.8393103182618789</c:v>
                </c:pt>
                <c:pt idx="56">
                  <c:v>-3.8023439622064208</c:v>
                </c:pt>
                <c:pt idx="57">
                  <c:v>-3.7649433907634835</c:v>
                </c:pt>
                <c:pt idx="58">
                  <c:v>-3.7270934979805697</c:v>
                </c:pt>
                <c:pt idx="59">
                  <c:v>-3.6887782747914648</c:v>
                </c:pt>
                <c:pt idx="60">
                  <c:v>-3.649980731483061</c:v>
                </c:pt>
                <c:pt idx="61">
                  <c:v>-3.6106828113850069</c:v>
                </c:pt>
                <c:pt idx="62">
                  <c:v>-3.5708652945360715</c:v>
                </c:pt>
                <c:pt idx="63">
                  <c:v>-3.5305076898665089</c:v>
                </c:pt>
                <c:pt idx="64">
                  <c:v>-3.4895881141772027</c:v>
                </c:pt>
                <c:pt idx="65">
                  <c:v>-3.4480831558836469</c:v>
                </c:pt>
                <c:pt idx="66">
                  <c:v>-3.405967721112527</c:v>
                </c:pt>
                <c:pt idx="67">
                  <c:v>-3.3632148592738362</c:v>
                </c:pt>
                <c:pt idx="68">
                  <c:v>-3.3197955646600539</c:v>
                </c:pt>
                <c:pt idx="69">
                  <c:v>-3.275678549917461</c:v>
                </c:pt>
                <c:pt idx="70">
                  <c:v>-3.2308299863557561</c:v>
                </c:pt>
                <c:pt idx="71">
                  <c:v>-3.1852132049613688</c:v>
                </c:pt>
                <c:pt idx="72">
                  <c:v>-3.1387883505917635</c:v>
                </c:pt>
                <c:pt idx="73">
                  <c:v>-3.0915119800642374</c:v>
                </c:pt>
                <c:pt idx="74">
                  <c:v>-3.0433365925938705</c:v>
                </c:pt>
                <c:pt idx="75">
                  <c:v>-2.9942100781176353</c:v>
                </c:pt>
                <c:pt idx="76">
                  <c:v>-2.9440750652386805</c:v>
                </c:pt>
                <c:pt idx="77">
                  <c:v>-2.8928681455189174</c:v>
                </c:pt>
                <c:pt idx="78">
                  <c:v>-2.840518944189208</c:v>
                </c:pt>
                <c:pt idx="79">
                  <c:v>-2.7869489983871323</c:v>
                </c:pt>
                <c:pt idx="80">
                  <c:v>-2.7320703918281772</c:v>
                </c:pt>
                <c:pt idx="81">
                  <c:v>-2.6757840779672355</c:v>
                </c:pt>
                <c:pt idx="82">
                  <c:v>-2.6179778001020906</c:v>
                </c:pt>
                <c:pt idx="83">
                  <c:v>-2.5585234832639743</c:v>
                </c:pt>
                <c:pt idx="84">
                  <c:v>-2.4972739240397246</c:v>
                </c:pt>
                <c:pt idx="85">
                  <c:v>-2.4340585324988768</c:v>
                </c:pt>
                <c:pt idx="86">
                  <c:v>-2.3686777716893643</c:v>
                </c:pt>
                <c:pt idx="87">
                  <c:v>-2.3008957718959189</c:v>
                </c:pt>
                <c:pt idx="88">
                  <c:v>-2.2304303290968743</c:v>
                </c:pt>
                <c:pt idx="89">
                  <c:v>-2.1569390573707303</c:v>
                </c:pt>
                <c:pt idx="90">
                  <c:v>-2.0799997164175315</c:v>
                </c:pt>
                <c:pt idx="91">
                  <c:v>-1.9990814061335238</c:v>
                </c:pt>
                <c:pt idx="92">
                  <c:v>-1.9135008400731452</c:v>
                </c:pt>
                <c:pt idx="93">
                  <c:v>-1.8223529992677832</c:v>
                </c:pt>
                <c:pt idx="94">
                  <c:v>-1.7243950141202613</c:v>
                </c:pt>
                <c:pt idx="95">
                  <c:v>-1.6178377440737768</c:v>
                </c:pt>
                <c:pt idx="96">
                  <c:v>-1.4999355205404572</c:v>
                </c:pt>
                <c:pt idx="97">
                  <c:v>-1.3660668461415744</c:v>
                </c:pt>
                <c:pt idx="98">
                  <c:v>-1.2072214687182581</c:v>
                </c:pt>
                <c:pt idx="99">
                  <c:v>-1.0001401988033427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F0-7546-BDC4-11106F14D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4922415"/>
        <c:axId val="1484924063"/>
      </c:lineChart>
      <c:catAx>
        <c:axId val="14849224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>
                    <a:solidFill>
                      <a:sysClr val="windowText" lastClr="000000"/>
                    </a:solidFill>
                  </a:rPr>
                  <a:t>Time to maturity (in year)</a:t>
                </a:r>
              </a:p>
            </c:rich>
          </c:tx>
          <c:layout>
            <c:manualLayout>
              <c:xMode val="edge"/>
              <c:yMode val="edge"/>
              <c:x val="0.46530567971761855"/>
              <c:y val="0.924457502307843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924063"/>
        <c:crosses val="autoZero"/>
        <c:auto val="1"/>
        <c:lblAlgn val="ctr"/>
        <c:lblOffset val="100"/>
        <c:tickLblSkip val="10"/>
        <c:noMultiLvlLbl val="0"/>
      </c:catAx>
      <c:valAx>
        <c:axId val="148492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>
                    <a:solidFill>
                      <a:sysClr val="windowText" lastClr="000000"/>
                    </a:solidFill>
                  </a:rPr>
                  <a:t>Theta of a call option</a:t>
                </a:r>
              </a:p>
            </c:rich>
          </c:tx>
          <c:layout>
            <c:manualLayout>
              <c:xMode val="edge"/>
              <c:yMode val="edge"/>
              <c:x val="1.7761656305709462E-2"/>
              <c:y val="0.329050759605877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922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322F201-1A1F-374C-BB86-287722163360}">
  <sheetPr/>
  <sheetViews>
    <sheetView zoomScale="12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304" cy="60655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CAE364-7784-7948-B748-47F7B5300FF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EEC4F-B2DB-0743-8105-61B2519BF098}">
  <dimension ref="A1:H116"/>
  <sheetViews>
    <sheetView showGridLines="0" tabSelected="1" workbookViewId="0">
      <selection activeCell="I15" sqref="I15"/>
    </sheetView>
  </sheetViews>
  <sheetFormatPr baseColWidth="10" defaultRowHeight="16" x14ac:dyDescent="0.2"/>
  <cols>
    <col min="1" max="1" width="2.1640625" style="2" customWidth="1"/>
    <col min="2" max="2" width="38.33203125" style="2" customWidth="1"/>
    <col min="3" max="3" width="16.5" style="2" customWidth="1"/>
    <col min="4" max="4" width="8.5" style="2" customWidth="1"/>
    <col min="5" max="5" width="14.33203125" style="2" customWidth="1"/>
    <col min="6" max="6" width="11" style="2" bestFit="1" customWidth="1"/>
    <col min="7" max="7" width="13" style="2" bestFit="1" customWidth="1"/>
    <col min="8" max="8" width="12.6640625" style="2" customWidth="1"/>
  </cols>
  <sheetData>
    <row r="1" spans="1:8" x14ac:dyDescent="0.2">
      <c r="A1" s="1" t="s">
        <v>0</v>
      </c>
      <c r="B1" s="20"/>
      <c r="C1" s="20"/>
      <c r="D1" s="20"/>
      <c r="E1" s="20"/>
      <c r="F1" s="20"/>
      <c r="G1" s="20"/>
    </row>
    <row r="2" spans="1:8" x14ac:dyDescent="0.2">
      <c r="B2" s="20"/>
      <c r="C2" s="20"/>
      <c r="D2" s="20"/>
      <c r="E2" s="20"/>
      <c r="F2" s="20"/>
      <c r="G2" s="20"/>
    </row>
    <row r="3" spans="1:8" x14ac:dyDescent="0.2">
      <c r="B3" s="3" t="s">
        <v>1</v>
      </c>
      <c r="C3" s="3"/>
      <c r="D3" s="3"/>
      <c r="E3" s="4"/>
      <c r="F3" s="21"/>
      <c r="G3" s="21"/>
      <c r="H3" s="21"/>
    </row>
    <row r="4" spans="1:8" x14ac:dyDescent="0.2">
      <c r="B4" s="5" t="s">
        <v>2</v>
      </c>
      <c r="C4" s="6">
        <v>100</v>
      </c>
      <c r="D4" s="7"/>
      <c r="E4" s="4"/>
      <c r="F4" s="21"/>
      <c r="G4" s="21"/>
      <c r="H4" s="21"/>
    </row>
    <row r="5" spans="1:8" x14ac:dyDescent="0.2">
      <c r="B5" s="5"/>
      <c r="C5" s="6"/>
      <c r="D5" s="7"/>
      <c r="E5" s="4"/>
      <c r="F5" s="21"/>
      <c r="G5" s="21"/>
      <c r="H5" s="21"/>
    </row>
    <row r="6" spans="1:8" x14ac:dyDescent="0.2">
      <c r="B6" s="8"/>
      <c r="C6" s="9"/>
      <c r="D6" s="10"/>
      <c r="E6" s="11"/>
      <c r="F6" s="21"/>
      <c r="G6" s="21"/>
      <c r="H6" s="21"/>
    </row>
    <row r="7" spans="1:8" x14ac:dyDescent="0.2">
      <c r="B7" s="12" t="s">
        <v>3</v>
      </c>
      <c r="C7" s="13"/>
      <c r="D7" s="4"/>
      <c r="E7" s="7"/>
      <c r="F7" s="21"/>
      <c r="G7" s="21"/>
      <c r="H7" s="21"/>
    </row>
    <row r="8" spans="1:8" ht="18" x14ac:dyDescent="0.2">
      <c r="B8" s="5" t="s">
        <v>4</v>
      </c>
      <c r="C8" s="4">
        <v>100</v>
      </c>
      <c r="D8" s="4"/>
      <c r="E8" s="7"/>
      <c r="F8" s="21"/>
      <c r="G8" s="21"/>
      <c r="H8" s="21"/>
    </row>
    <row r="9" spans="1:8" x14ac:dyDescent="0.2">
      <c r="B9" s="5" t="s">
        <v>5</v>
      </c>
      <c r="C9" s="14">
        <v>0.4</v>
      </c>
      <c r="D9" s="4"/>
      <c r="E9" s="7"/>
    </row>
    <row r="10" spans="1:8" x14ac:dyDescent="0.2">
      <c r="B10" s="5" t="s">
        <v>6</v>
      </c>
      <c r="C10" s="14">
        <v>0.01</v>
      </c>
      <c r="D10" s="4"/>
      <c r="E10" s="7"/>
      <c r="F10" s="22"/>
      <c r="G10" s="22"/>
      <c r="H10" s="22"/>
    </row>
    <row r="11" spans="1:8" x14ac:dyDescent="0.2">
      <c r="B11" s="5" t="s">
        <v>7</v>
      </c>
      <c r="C11" s="14">
        <v>0</v>
      </c>
      <c r="D11" s="4"/>
      <c r="E11" s="7"/>
      <c r="F11" s="23"/>
      <c r="G11" s="23"/>
      <c r="H11" s="23"/>
    </row>
    <row r="12" spans="1:8" x14ac:dyDescent="0.2">
      <c r="B12" s="5"/>
      <c r="C12" s="14"/>
      <c r="D12" s="4"/>
      <c r="E12" s="7"/>
      <c r="F12" s="23"/>
      <c r="G12" s="23"/>
      <c r="H12" s="23"/>
    </row>
    <row r="13" spans="1:8" x14ac:dyDescent="0.2">
      <c r="B13" s="24"/>
      <c r="C13" s="24"/>
      <c r="D13" s="25"/>
      <c r="E13" s="21"/>
      <c r="F13" s="23"/>
      <c r="G13" s="23"/>
      <c r="H13" s="23"/>
    </row>
    <row r="14" spans="1:8" x14ac:dyDescent="0.2">
      <c r="B14" s="27" t="s">
        <v>8</v>
      </c>
      <c r="C14" s="27"/>
      <c r="D14" s="27"/>
      <c r="E14" s="27"/>
      <c r="F14" s="27"/>
      <c r="G14" s="27"/>
      <c r="H14" s="27"/>
    </row>
    <row r="15" spans="1:8" x14ac:dyDescent="0.2">
      <c r="B15" s="26"/>
      <c r="C15" s="26"/>
      <c r="D15" s="26"/>
      <c r="E15" s="26"/>
      <c r="F15" s="26"/>
      <c r="G15" s="26"/>
      <c r="H15" s="26"/>
    </row>
    <row r="16" spans="1:8" ht="34" x14ac:dyDescent="0.2">
      <c r="B16" s="15" t="s">
        <v>9</v>
      </c>
      <c r="C16" s="18" t="s">
        <v>14</v>
      </c>
      <c r="D16" s="16" t="s">
        <v>10</v>
      </c>
      <c r="E16" s="16" t="s">
        <v>11</v>
      </c>
      <c r="F16" s="18" t="s">
        <v>13</v>
      </c>
      <c r="G16" s="18" t="s">
        <v>12</v>
      </c>
      <c r="H16" s="18" t="s">
        <v>15</v>
      </c>
    </row>
    <row r="17" spans="2:8" x14ac:dyDescent="0.2">
      <c r="B17" s="17">
        <v>100</v>
      </c>
      <c r="C17" s="19">
        <v>0.4</v>
      </c>
      <c r="D17" s="19">
        <f>(LN(B17/$C$4)+($C$10-$C$11+($C$9^2)/2)*C17)/($C$9*SQRT(C17))</f>
        <v>0.14230249470757705</v>
      </c>
      <c r="E17" s="19">
        <f>D17-($C$9*SQRT(C17))</f>
        <v>-0.11067971810589333</v>
      </c>
      <c r="F17" s="19">
        <f t="shared" ref="F17:F48" si="0">_xlfn.NORM.DIST(E17,0,1,TRUE)</f>
        <v>0.45593516487876973</v>
      </c>
      <c r="G17" s="19">
        <f t="shared" ref="G17:G48" si="1">EXP(-(D17^2)/2)/SQRT(2*PI())</f>
        <v>0.39492336988025001</v>
      </c>
      <c r="H17" s="19">
        <f>((-1*B17*G17*$C$9)/2*SQRT(C17))-($C$10*$C$4*EXP(-1*$C$10*C17)*F17)</f>
        <v>-5.4495444670450386</v>
      </c>
    </row>
    <row r="18" spans="2:8" x14ac:dyDescent="0.2">
      <c r="B18" s="17">
        <v>100</v>
      </c>
      <c r="C18" s="19">
        <v>0.39600000000000002</v>
      </c>
      <c r="D18" s="19">
        <f t="shared" ref="D18:D81" si="2">(LN(B18/$C$4)+($C$10-$C$11+($C$9^2)/2)*C18)/($C$9*SQRT(C18))</f>
        <v>0.14158919450297047</v>
      </c>
      <c r="E18" s="19">
        <f t="shared" ref="E18:E81" si="3">D18-($C$9*SQRT(C18))</f>
        <v>-0.11012492905786592</v>
      </c>
      <c r="F18" s="19">
        <f t="shared" si="0"/>
        <v>0.45615514893354886</v>
      </c>
      <c r="G18" s="19">
        <f t="shared" si="1"/>
        <v>0.39496335789580955</v>
      </c>
      <c r="H18" s="19">
        <f t="shared" ref="H18:H81" si="4">((-1*B18*G18*$C$9)/2*SQRT(C18))-($C$10*$C$4*EXP(-1*$C$10*C18)*F18)</f>
        <v>-5.4252451200180261</v>
      </c>
    </row>
    <row r="19" spans="2:8" x14ac:dyDescent="0.2">
      <c r="B19" s="17">
        <v>100</v>
      </c>
      <c r="C19" s="19">
        <v>0.39200000000000002</v>
      </c>
      <c r="D19" s="19">
        <f t="shared" si="2"/>
        <v>0.14087228258248677</v>
      </c>
      <c r="E19" s="19">
        <f t="shared" si="3"/>
        <v>-0.10956733089748968</v>
      </c>
      <c r="F19" s="19">
        <f t="shared" si="0"/>
        <v>0.45637626039572676</v>
      </c>
      <c r="G19" s="19">
        <f t="shared" si="1"/>
        <v>0.39500334996036063</v>
      </c>
      <c r="H19" s="19">
        <f t="shared" si="4"/>
        <v>-5.4008150816762397</v>
      </c>
    </row>
    <row r="20" spans="2:8" x14ac:dyDescent="0.2">
      <c r="B20" s="17">
        <v>100</v>
      </c>
      <c r="C20" s="19">
        <v>0.38800000000000001</v>
      </c>
      <c r="D20" s="19">
        <f t="shared" si="2"/>
        <v>0.14015170352157696</v>
      </c>
      <c r="E20" s="19">
        <f t="shared" si="3"/>
        <v>-0.10900688051678203</v>
      </c>
      <c r="F20" s="19">
        <f t="shared" si="0"/>
        <v>0.45659851649779304</v>
      </c>
      <c r="G20" s="19">
        <f t="shared" si="1"/>
        <v>0.39504334607431313</v>
      </c>
      <c r="H20" s="19">
        <f t="shared" si="4"/>
        <v>-5.3762523838039398</v>
      </c>
    </row>
    <row r="21" spans="2:8" x14ac:dyDescent="0.2">
      <c r="B21" s="17">
        <v>100</v>
      </c>
      <c r="C21" s="19">
        <v>0.38400000000000001</v>
      </c>
      <c r="D21" s="19">
        <f t="shared" si="2"/>
        <v>0.13942740046346705</v>
      </c>
      <c r="E21" s="19">
        <f t="shared" si="3"/>
        <v>-0.10844353369380763</v>
      </c>
      <c r="F21" s="19">
        <f t="shared" si="0"/>
        <v>0.45682193491717499</v>
      </c>
      <c r="G21" s="19">
        <f t="shared" si="1"/>
        <v>0.39508334623807734</v>
      </c>
      <c r="H21" s="19">
        <f t="shared" si="4"/>
        <v>-5.3515550075375895</v>
      </c>
    </row>
    <row r="22" spans="2:8" x14ac:dyDescent="0.2">
      <c r="B22" s="17">
        <v>100</v>
      </c>
      <c r="C22" s="19">
        <v>0.38</v>
      </c>
      <c r="D22" s="19">
        <f t="shared" si="2"/>
        <v>0.13869931506680197</v>
      </c>
      <c r="E22" s="19">
        <f t="shared" si="3"/>
        <v>-0.10787724505195709</v>
      </c>
      <c r="F22" s="19">
        <f t="shared" si="0"/>
        <v>0.45704653379249743</v>
      </c>
      <c r="G22" s="19">
        <f t="shared" si="1"/>
        <v>0.39512335045206304</v>
      </c>
      <c r="H22" s="19">
        <f t="shared" si="4"/>
        <v>-5.3267208815176161</v>
      </c>
    </row>
    <row r="23" spans="2:8" x14ac:dyDescent="0.2">
      <c r="B23" s="17">
        <v>100</v>
      </c>
      <c r="C23" s="19">
        <v>0.376</v>
      </c>
      <c r="D23" s="19">
        <f t="shared" si="2"/>
        <v>0.13796738745080303</v>
      </c>
      <c r="E23" s="19">
        <f t="shared" si="3"/>
        <v>-0.10730796801729123</v>
      </c>
      <c r="F23" s="19">
        <f t="shared" si="0"/>
        <v>0.45727233174061388</v>
      </c>
      <c r="G23" s="19">
        <f t="shared" si="1"/>
        <v>0.39516335871668057</v>
      </c>
      <c r="H23" s="19">
        <f t="shared" si="4"/>
        <v>-5.3017478799524929</v>
      </c>
    </row>
    <row r="24" spans="2:8" x14ac:dyDescent="0.2">
      <c r="B24" s="17">
        <v>100</v>
      </c>
      <c r="C24" s="19">
        <v>0.372</v>
      </c>
      <c r="D24" s="19">
        <f t="shared" si="2"/>
        <v>0.13723155613779214</v>
      </c>
      <c r="E24" s="19">
        <f t="shared" si="3"/>
        <v>-0.1067356547738384</v>
      </c>
      <c r="F24" s="19">
        <f t="shared" si="0"/>
        <v>0.45749934787445529</v>
      </c>
      <c r="G24" s="19">
        <f t="shared" si="1"/>
        <v>0.39520337103233993</v>
      </c>
      <c r="H24" s="19">
        <f t="shared" si="4"/>
        <v>-5.2766338205899537</v>
      </c>
    </row>
    <row r="25" spans="2:8" x14ac:dyDescent="0.2">
      <c r="B25" s="17">
        <v>100</v>
      </c>
      <c r="C25" s="19">
        <v>0.36799999999999999</v>
      </c>
      <c r="D25" s="19">
        <f t="shared" si="2"/>
        <v>0.1364917579929279</v>
      </c>
      <c r="E25" s="19">
        <f t="shared" si="3"/>
        <v>-0.10616025621672176</v>
      </c>
      <c r="F25" s="19">
        <f t="shared" si="0"/>
        <v>0.45772760182174521</v>
      </c>
      <c r="G25" s="19">
        <f t="shared" si="1"/>
        <v>0.39524338739945136</v>
      </c>
      <c r="H25" s="19">
        <f t="shared" si="4"/>
        <v>-5.2513764625898727</v>
      </c>
    </row>
    <row r="26" spans="2:8" x14ac:dyDescent="0.2">
      <c r="B26" s="17">
        <v>100</v>
      </c>
      <c r="C26" s="19">
        <v>0.36399999999999999</v>
      </c>
      <c r="D26" s="19">
        <f t="shared" si="2"/>
        <v>0.13574792816098522</v>
      </c>
      <c r="E26" s="19">
        <f t="shared" si="3"/>
        <v>-0.10558172190298851</v>
      </c>
      <c r="F26" s="19">
        <f t="shared" si="0"/>
        <v>0.4579571137446321</v>
      </c>
      <c r="G26" s="19">
        <f t="shared" si="1"/>
        <v>0.39528340781842508</v>
      </c>
      <c r="H26" s="19">
        <f t="shared" si="4"/>
        <v>-5.2259735042929121</v>
      </c>
    </row>
    <row r="27" spans="2:8" x14ac:dyDescent="0.2">
      <c r="B27" s="17">
        <v>100</v>
      </c>
      <c r="C27" s="19">
        <v>0.36</v>
      </c>
      <c r="D27" s="19">
        <f t="shared" si="2"/>
        <v>0.13500000000000004</v>
      </c>
      <c r="E27" s="19">
        <f t="shared" si="3"/>
        <v>-0.10499999999999995</v>
      </c>
      <c r="F27" s="19">
        <f t="shared" si="0"/>
        <v>0.45818790436029538</v>
      </c>
      <c r="G27" s="19">
        <f t="shared" si="1"/>
        <v>0.39532343228967132</v>
      </c>
      <c r="H27" s="19">
        <f t="shared" si="4"/>
        <v>-5.2004225808786089</v>
      </c>
    </row>
    <row r="28" spans="2:8" x14ac:dyDescent="0.2">
      <c r="B28" s="17">
        <v>100</v>
      </c>
      <c r="C28" s="19">
        <v>0.35599999999999998</v>
      </c>
      <c r="D28" s="19">
        <f t="shared" si="2"/>
        <v>0.13424790501158668</v>
      </c>
      <c r="E28" s="19">
        <f t="shared" si="3"/>
        <v>-0.1044150372312341</v>
      </c>
      <c r="F28" s="19">
        <f t="shared" si="0"/>
        <v>0.45841999496258434</v>
      </c>
      <c r="G28" s="19">
        <f t="shared" si="1"/>
        <v>0.39536346081360052</v>
      </c>
      <c r="H28" s="19">
        <f t="shared" si="4"/>
        <v>-5.1747212619061438</v>
      </c>
    </row>
    <row r="29" spans="2:8" x14ac:dyDescent="0.2">
      <c r="B29" s="17">
        <v>100</v>
      </c>
      <c r="C29" s="19">
        <v>0.35199999999999998</v>
      </c>
      <c r="D29" s="19">
        <f t="shared" si="2"/>
        <v>0.13349157276772194</v>
      </c>
      <c r="E29" s="19">
        <f t="shared" si="3"/>
        <v>-0.10382677881933927</v>
      </c>
      <c r="F29" s="19">
        <f t="shared" si="0"/>
        <v>0.45865340744475458</v>
      </c>
      <c r="G29" s="19">
        <f t="shared" si="1"/>
        <v>0.39540349339062286</v>
      </c>
      <c r="H29" s="19">
        <f t="shared" si="4"/>
        <v>-5.1488670487305068</v>
      </c>
    </row>
    <row r="30" spans="2:8" x14ac:dyDescent="0.2">
      <c r="B30" s="17">
        <v>100</v>
      </c>
      <c r="C30" s="19">
        <v>0.34799999999999998</v>
      </c>
      <c r="D30" s="19">
        <f t="shared" si="2"/>
        <v>0.13273093083377363</v>
      </c>
      <c r="E30" s="19">
        <f t="shared" si="3"/>
        <v>-0.10323516842626837</v>
      </c>
      <c r="F30" s="19">
        <f t="shared" si="0"/>
        <v>0.45888816432336971</v>
      </c>
      <c r="G30" s="19">
        <f t="shared" si="1"/>
        <v>0.3954435300211489</v>
      </c>
      <c r="H30" s="19">
        <f t="shared" si="4"/>
        <v>-5.122857371786286</v>
      </c>
    </row>
    <row r="31" spans="2:8" x14ac:dyDescent="0.2">
      <c r="B31" s="17">
        <v>100</v>
      </c>
      <c r="C31" s="19">
        <v>0.34399999999999997</v>
      </c>
      <c r="D31" s="19">
        <f t="shared" si="2"/>
        <v>0.13196590468753663</v>
      </c>
      <c r="E31" s="19">
        <f t="shared" si="3"/>
        <v>-0.10264014809030622</v>
      </c>
      <c r="F31" s="19">
        <f t="shared" si="0"/>
        <v>0.45912428876344324</v>
      </c>
      <c r="G31" s="19">
        <f t="shared" si="1"/>
        <v>0.39548357070558898</v>
      </c>
      <c r="H31" s="19">
        <f t="shared" si="4"/>
        <v>-5.0966895877306504</v>
      </c>
    </row>
    <row r="32" spans="2:8" x14ac:dyDescent="0.2">
      <c r="B32" s="17">
        <v>100</v>
      </c>
      <c r="C32" s="19">
        <v>0.34</v>
      </c>
      <c r="D32" s="19">
        <f t="shared" si="2"/>
        <v>0.13119641763401926</v>
      </c>
      <c r="E32" s="19">
        <f t="shared" si="3"/>
        <v>-0.1020416581597928</v>
      </c>
      <c r="F32" s="19">
        <f t="shared" si="0"/>
        <v>0.45936180460489939</v>
      </c>
      <c r="G32" s="19">
        <f t="shared" si="1"/>
        <v>0.3955236154443536</v>
      </c>
      <c r="H32" s="19">
        <f t="shared" si="4"/>
        <v>-5.0703609764365387</v>
      </c>
    </row>
    <row r="33" spans="2:8" x14ac:dyDescent="0.2">
      <c r="B33" s="17">
        <v>100</v>
      </c>
      <c r="C33" s="19">
        <v>0.33600000000000002</v>
      </c>
      <c r="D33" s="19">
        <f t="shared" si="2"/>
        <v>0.13042239071570497</v>
      </c>
      <c r="E33" s="19">
        <f t="shared" si="3"/>
        <v>-0.10143963722332605</v>
      </c>
      <c r="F33" s="19">
        <f t="shared" si="0"/>
        <v>0.45960073639043941</v>
      </c>
      <c r="G33" s="19">
        <f t="shared" si="1"/>
        <v>0.39556366423785333</v>
      </c>
      <c r="H33" s="19">
        <f t="shared" si="4"/>
        <v>-5.0438687378262985</v>
      </c>
    </row>
    <row r="34" spans="2:8" x14ac:dyDescent="0.2">
      <c r="B34" s="17">
        <v>100</v>
      </c>
      <c r="C34" s="19">
        <v>0.33200000000000002</v>
      </c>
      <c r="D34" s="19">
        <f t="shared" si="2"/>
        <v>0.12964374261799141</v>
      </c>
      <c r="E34" s="19">
        <f t="shared" si="3"/>
        <v>-0.10083402203621553</v>
      </c>
      <c r="F34" s="19">
        <f t="shared" si="0"/>
        <v>0.45984110939490425</v>
      </c>
      <c r="G34" s="19">
        <f t="shared" si="1"/>
        <v>0.39560371708649866</v>
      </c>
      <c r="H34" s="19">
        <f t="shared" si="4"/>
        <v>-5.0172099885353383</v>
      </c>
    </row>
    <row r="35" spans="2:8" x14ac:dyDescent="0.2">
      <c r="B35" s="17">
        <v>100</v>
      </c>
      <c r="C35" s="19">
        <v>0.32800000000000001</v>
      </c>
      <c r="D35" s="19">
        <f t="shared" si="2"/>
        <v>0.1288603895694872</v>
      </c>
      <c r="E35" s="19">
        <f t="shared" si="3"/>
        <v>-0.10022474744293447</v>
      </c>
      <c r="F35" s="19">
        <f t="shared" si="0"/>
        <v>0.46008294965623447</v>
      </c>
      <c r="G35" s="19">
        <f t="shared" si="1"/>
        <v>0.39564377399070022</v>
      </c>
      <c r="H35" s="19">
        <f t="shared" si="4"/>
        <v>-4.9903817583944736</v>
      </c>
    </row>
    <row r="36" spans="2:8" x14ac:dyDescent="0.2">
      <c r="B36" s="17">
        <v>100</v>
      </c>
      <c r="C36" s="19">
        <v>0.32400000000000001</v>
      </c>
      <c r="D36" s="19">
        <f t="shared" si="2"/>
        <v>0.12807224523681937</v>
      </c>
      <c r="E36" s="19">
        <f t="shared" si="3"/>
        <v>-9.9611746295303977E-2</v>
      </c>
      <c r="F36" s="19">
        <f t="shared" si="0"/>
        <v>0.46032628400813408</v>
      </c>
      <c r="G36" s="19">
        <f t="shared" si="1"/>
        <v>0.39568383495086862</v>
      </c>
      <c r="H36" s="19">
        <f t="shared" si="4"/>
        <v>-4.9633809867187892</v>
      </c>
    </row>
    <row r="37" spans="2:8" x14ac:dyDescent="0.2">
      <c r="B37" s="17">
        <v>100</v>
      </c>
      <c r="C37" s="19">
        <v>0.32</v>
      </c>
      <c r="D37" s="19">
        <f t="shared" si="2"/>
        <v>0.12727922061357858</v>
      </c>
      <c r="E37" s="19">
        <f t="shared" si="3"/>
        <v>-9.8994949366116636E-2</v>
      </c>
      <c r="F37" s="19">
        <f t="shared" si="0"/>
        <v>0.46057114011455463</v>
      </c>
      <c r="G37" s="19">
        <f t="shared" si="1"/>
        <v>0.39572389996741464</v>
      </c>
      <c r="H37" s="19">
        <f t="shared" si="4"/>
        <v>-4.9362045183898378</v>
      </c>
    </row>
    <row r="38" spans="2:8" x14ac:dyDescent="0.2">
      <c r="B38" s="17">
        <v>100</v>
      </c>
      <c r="C38" s="19">
        <v>0.316</v>
      </c>
      <c r="D38" s="19">
        <f t="shared" si="2"/>
        <v>0.12648122390299676</v>
      </c>
      <c r="E38" s="19">
        <f t="shared" si="3"/>
        <v>-9.8374285257886385E-2</v>
      </c>
      <c r="F38" s="19">
        <f t="shared" si="0"/>
        <v>0.46081754650612461</v>
      </c>
      <c r="G38" s="19">
        <f t="shared" si="1"/>
        <v>0.39576396904074901</v>
      </c>
      <c r="H38" s="19">
        <f t="shared" si="4"/>
        <v>-4.9088490997169263</v>
      </c>
    </row>
    <row r="39" spans="2:8" x14ac:dyDescent="0.2">
      <c r="B39" s="17">
        <v>100</v>
      </c>
      <c r="C39" s="19">
        <v>0.312</v>
      </c>
      <c r="D39" s="19">
        <f t="shared" si="2"/>
        <v>0.12567816039392046</v>
      </c>
      <c r="E39" s="19">
        <f t="shared" si="3"/>
        <v>-9.7749680306382619E-2</v>
      </c>
      <c r="F39" s="19">
        <f t="shared" si="0"/>
        <v>0.4610655326186609</v>
      </c>
      <c r="G39" s="19">
        <f t="shared" si="1"/>
        <v>0.39580404217128234</v>
      </c>
      <c r="H39" s="19">
        <f t="shared" si="4"/>
        <v>-4.881311374062073</v>
      </c>
    </row>
    <row r="40" spans="2:8" x14ac:dyDescent="0.2">
      <c r="B40" s="17">
        <v>100</v>
      </c>
      <c r="C40" s="19">
        <v>0.308</v>
      </c>
      <c r="D40" s="19">
        <f t="shared" si="2"/>
        <v>0.12486993232960447</v>
      </c>
      <c r="E40" s="19">
        <f t="shared" si="3"/>
        <v>-9.7121058478581268E-2</v>
      </c>
      <c r="F40" s="19">
        <f t="shared" si="0"/>
        <v>0.46131512883390913</v>
      </c>
      <c r="G40" s="19">
        <f t="shared" si="1"/>
        <v>0.39584411935942565</v>
      </c>
      <c r="H40" s="19">
        <f t="shared" si="4"/>
        <v>-4.8535878772119201</v>
      </c>
    </row>
    <row r="41" spans="2:8" x14ac:dyDescent="0.2">
      <c r="B41" s="17">
        <v>100</v>
      </c>
      <c r="C41" s="19">
        <v>0.30399999999999999</v>
      </c>
      <c r="D41" s="19">
        <f t="shared" si="2"/>
        <v>0.12405643876881199</v>
      </c>
      <c r="E41" s="19">
        <f t="shared" si="3"/>
        <v>-9.6488341264631586E-2</v>
      </c>
      <c r="F41" s="19">
        <f t="shared" si="0"/>
        <v>0.46156636652267174</v>
      </c>
      <c r="G41" s="19">
        <f t="shared" si="1"/>
        <v>0.3958842006055896</v>
      </c>
      <c r="H41" s="19">
        <f t="shared" si="4"/>
        <v>-4.8256750324784772</v>
      </c>
    </row>
    <row r="42" spans="2:8" x14ac:dyDescent="0.2">
      <c r="B42" s="17">
        <v>100</v>
      </c>
      <c r="C42" s="19">
        <v>0.3</v>
      </c>
      <c r="D42" s="19">
        <f t="shared" si="2"/>
        <v>0.12323757543866239</v>
      </c>
      <c r="E42" s="19">
        <f t="shared" si="3"/>
        <v>-9.5851447563404066E-2</v>
      </c>
      <c r="F42" s="19">
        <f t="shared" si="0"/>
        <v>0.46181927809049922</v>
      </c>
      <c r="G42" s="19">
        <f t="shared" si="1"/>
        <v>0.39592428591018525</v>
      </c>
      <c r="H42" s="19">
        <f t="shared" si="4"/>
        <v>-4.7975691455090157</v>
      </c>
    </row>
    <row r="43" spans="2:8" x14ac:dyDescent="0.2">
      <c r="B43" s="17">
        <v>100</v>
      </c>
      <c r="C43" s="19">
        <v>0.29599999999999999</v>
      </c>
      <c r="D43" s="19">
        <f t="shared" si="2"/>
        <v>0.12241323457861897</v>
      </c>
      <c r="E43" s="19">
        <f t="shared" si="3"/>
        <v>-9.5210293561148157E-2</v>
      </c>
      <c r="F43" s="19">
        <f t="shared" si="0"/>
        <v>0.46207389702613094</v>
      </c>
      <c r="G43" s="19">
        <f t="shared" si="1"/>
        <v>0.39596437527362338</v>
      </c>
      <c r="H43" s="19">
        <f t="shared" si="4"/>
        <v>-4.7692663987837092</v>
      </c>
    </row>
    <row r="44" spans="2:8" x14ac:dyDescent="0.2">
      <c r="B44" s="17">
        <v>100</v>
      </c>
      <c r="C44" s="19">
        <v>0.29199999999999998</v>
      </c>
      <c r="D44" s="19">
        <f t="shared" si="2"/>
        <v>0.12158330477495669</v>
      </c>
      <c r="E44" s="19">
        <f t="shared" si="3"/>
        <v>-9.456479260274403E-2</v>
      </c>
      <c r="F44" s="19">
        <f t="shared" si="0"/>
        <v>0.46233025795289212</v>
      </c>
      <c r="G44" s="19">
        <f t="shared" si="1"/>
        <v>0.39600446869631512</v>
      </c>
      <c r="H44" s="19">
        <f t="shared" si="4"/>
        <v>-4.7407628457777662</v>
      </c>
    </row>
    <row r="45" spans="2:8" x14ac:dyDescent="0.2">
      <c r="B45" s="17">
        <v>100</v>
      </c>
      <c r="C45" s="19">
        <v>0.28799999999999998</v>
      </c>
      <c r="D45" s="19">
        <f t="shared" si="2"/>
        <v>0.12074767078498864</v>
      </c>
      <c r="E45" s="19">
        <f t="shared" si="3"/>
        <v>-9.3914855054991184E-2</v>
      </c>
      <c r="F45" s="19">
        <f t="shared" si="0"/>
        <v>0.46258839668326968</v>
      </c>
      <c r="G45" s="19">
        <f t="shared" si="1"/>
        <v>0.39604456617867145</v>
      </c>
      <c r="H45" s="19">
        <f t="shared" si="4"/>
        <v>-4.7120544047626698</v>
      </c>
    </row>
    <row r="46" spans="2:8" x14ac:dyDescent="0.2">
      <c r="B46" s="17">
        <v>100</v>
      </c>
      <c r="C46" s="19">
        <v>0.28399999999999997</v>
      </c>
      <c r="D46" s="19">
        <f t="shared" si="2"/>
        <v>0.11990621335026806</v>
      </c>
      <c r="E46" s="19">
        <f t="shared" si="3"/>
        <v>-9.3260388161319555E-2</v>
      </c>
      <c r="F46" s="19">
        <f t="shared" si="0"/>
        <v>0.46284835027691118</v>
      </c>
      <c r="G46" s="19">
        <f t="shared" si="1"/>
        <v>0.39608466772110335</v>
      </c>
      <c r="H46" s="19">
        <f t="shared" si="4"/>
        <v>-4.6831368522188832</v>
      </c>
    </row>
    <row r="47" spans="2:8" x14ac:dyDescent="0.2">
      <c r="B47" s="17">
        <v>100</v>
      </c>
      <c r="C47" s="19">
        <v>0.28000000000000003</v>
      </c>
      <c r="D47" s="19">
        <f t="shared" si="2"/>
        <v>0.11905880899790657</v>
      </c>
      <c r="E47" s="19">
        <f t="shared" si="3"/>
        <v>-9.2601295887260723E-2</v>
      </c>
      <c r="F47" s="19">
        <f t="shared" si="0"/>
        <v>0.46311015710231207</v>
      </c>
      <c r="G47" s="19">
        <f t="shared" si="1"/>
        <v>0.39612477332402196</v>
      </c>
      <c r="H47" s="19">
        <f t="shared" si="4"/>
        <v>-4.6540058158298407</v>
      </c>
    </row>
    <row r="48" spans="2:8" x14ac:dyDescent="0.2">
      <c r="B48" s="17">
        <v>100</v>
      </c>
      <c r="C48" s="19">
        <v>0.27600000000000002</v>
      </c>
      <c r="D48" s="19">
        <f t="shared" si="2"/>
        <v>0.11820532982907328</v>
      </c>
      <c r="E48" s="19">
        <f t="shared" si="3"/>
        <v>-9.1937478755945906E-2</v>
      </c>
      <c r="F48" s="19">
        <f t="shared" si="0"/>
        <v>0.46337385690248362</v>
      </c>
      <c r="G48" s="19">
        <f t="shared" si="1"/>
        <v>0.39616488298783847</v>
      </c>
      <c r="H48" s="19">
        <f t="shared" si="4"/>
        <v>-4.6246567670241854</v>
      </c>
    </row>
    <row r="49" spans="2:8" x14ac:dyDescent="0.2">
      <c r="B49" s="17">
        <v>100</v>
      </c>
      <c r="C49" s="19">
        <v>0.27200000000000002</v>
      </c>
      <c r="D49" s="19">
        <f t="shared" si="2"/>
        <v>0.11734564329364768</v>
      </c>
      <c r="E49" s="19">
        <f t="shared" si="3"/>
        <v>-9.1268833672837127E-2</v>
      </c>
      <c r="F49" s="19">
        <f t="shared" ref="F49:F80" si="5">_xlfn.NORM.DIST(E49,0,1,TRUE)</f>
        <v>0.4636394908649184</v>
      </c>
      <c r="G49" s="19">
        <f t="shared" ref="G49:G80" si="6">EXP(-(D49^2)/2)/SQRT(2*PI())</f>
        <v>0.39620499671296405</v>
      </c>
      <c r="H49" s="19">
        <f t="shared" si="4"/>
        <v>-4.5950850130301486</v>
      </c>
    </row>
    <row r="50" spans="2:8" x14ac:dyDescent="0.2">
      <c r="B50" s="17">
        <v>100</v>
      </c>
      <c r="C50" s="19">
        <v>0.26800000000000002</v>
      </c>
      <c r="D50" s="19">
        <f t="shared" si="2"/>
        <v>0.11647961194990306</v>
      </c>
      <c r="E50" s="19">
        <f t="shared" si="3"/>
        <v>-9.0595253738813525E-2</v>
      </c>
      <c r="F50" s="19">
        <f t="shared" si="5"/>
        <v>0.46390710169620308</v>
      </c>
      <c r="G50" s="19">
        <f t="shared" si="6"/>
        <v>0.39624511449980998</v>
      </c>
      <c r="H50" s="19">
        <f t="shared" si="4"/>
        <v>-4.5652856884024731</v>
      </c>
    </row>
    <row r="51" spans="2:8" x14ac:dyDescent="0.2">
      <c r="B51" s="17">
        <v>100</v>
      </c>
      <c r="C51" s="19">
        <v>0.26400000000000001</v>
      </c>
      <c r="D51" s="19">
        <f t="shared" si="2"/>
        <v>0.11560709320798616</v>
      </c>
      <c r="E51" s="19">
        <f t="shared" si="3"/>
        <v>-8.9916628050655936E-2</v>
      </c>
      <c r="F51" s="19">
        <f t="shared" si="5"/>
        <v>0.46417673370166174</v>
      </c>
      <c r="G51" s="19">
        <f t="shared" si="6"/>
        <v>0.39628523634878737</v>
      </c>
      <c r="H51" s="19">
        <f t="shared" si="4"/>
        <v>-4.5352537459784186</v>
      </c>
    </row>
    <row r="52" spans="2:8" x14ac:dyDescent="0.2">
      <c r="B52" s="17">
        <v>100</v>
      </c>
      <c r="C52" s="19">
        <v>0.26</v>
      </c>
      <c r="D52" s="19">
        <f t="shared" si="2"/>
        <v>0.11472793905583767</v>
      </c>
      <c r="E52" s="19">
        <f t="shared" si="3"/>
        <v>-8.9232841487873749E-2</v>
      </c>
      <c r="F52" s="19">
        <f t="shared" si="5"/>
        <v>0.46444843287044957</v>
      </c>
      <c r="G52" s="19">
        <f t="shared" si="6"/>
        <v>0.39632536226030768</v>
      </c>
      <c r="H52" s="19">
        <f t="shared" si="4"/>
        <v>-4.5049839472151252</v>
      </c>
    </row>
    <row r="53" spans="2:8" x14ac:dyDescent="0.2">
      <c r="B53" s="17">
        <v>100</v>
      </c>
      <c r="C53" s="19">
        <v>0.25600000000000001</v>
      </c>
      <c r="D53" s="19">
        <f t="shared" si="2"/>
        <v>0.11384199576606166</v>
      </c>
      <c r="E53" s="19">
        <f t="shared" si="3"/>
        <v>-8.8543774484714621E-2</v>
      </c>
      <c r="F53" s="19">
        <f t="shared" si="5"/>
        <v>0.464722246966561</v>
      </c>
      <c r="G53" s="19">
        <f t="shared" si="6"/>
        <v>0.39636549223478224</v>
      </c>
      <c r="H53" s="19">
        <f t="shared" si="4"/>
        <v>-4.4744708518557834</v>
      </c>
    </row>
    <row r="54" spans="2:8" x14ac:dyDescent="0.2">
      <c r="B54" s="17">
        <v>100</v>
      </c>
      <c r="C54" s="19">
        <v>0.252</v>
      </c>
      <c r="D54" s="19">
        <f t="shared" si="2"/>
        <v>0.11294910358210021</v>
      </c>
      <c r="E54" s="19">
        <f t="shared" si="3"/>
        <v>-8.7849302786077929E-2</v>
      </c>
      <c r="F54" s="19">
        <f t="shared" si="5"/>
        <v>0.46499822562626192</v>
      </c>
      <c r="G54" s="19">
        <f t="shared" si="6"/>
        <v>0.39640562627262238</v>
      </c>
      <c r="H54" s="19">
        <f t="shared" si="4"/>
        <v>-4.4437088068667112</v>
      </c>
    </row>
    <row r="55" spans="2:8" x14ac:dyDescent="0.2">
      <c r="B55" s="17">
        <v>100</v>
      </c>
      <c r="C55" s="19">
        <v>0.248</v>
      </c>
      <c r="D55" s="19">
        <f t="shared" si="2"/>
        <v>0.1120490963818986</v>
      </c>
      <c r="E55" s="19">
        <f t="shared" si="3"/>
        <v>-8.714929718592114E-2</v>
      </c>
      <c r="F55" s="19">
        <f t="shared" si="5"/>
        <v>0.46527642046250933</v>
      </c>
      <c r="G55" s="19">
        <f t="shared" si="6"/>
        <v>0.39644576437423962</v>
      </c>
      <c r="H55" s="19">
        <f t="shared" si="4"/>
        <v>-4.4126919345814795</v>
      </c>
    </row>
    <row r="56" spans="2:8" x14ac:dyDescent="0.2">
      <c r="B56" s="17">
        <v>100</v>
      </c>
      <c r="C56" s="19">
        <v>0.24399999999999999</v>
      </c>
      <c r="D56" s="19">
        <f t="shared" si="2"/>
        <v>0.11114180131705623</v>
      </c>
      <c r="E56" s="19">
        <f t="shared" si="3"/>
        <v>-8.6443623246599294E-2</v>
      </c>
      <c r="F56" s="19">
        <f t="shared" si="5"/>
        <v>0.46555688517698118</v>
      </c>
      <c r="G56" s="19">
        <f t="shared" si="6"/>
        <v>0.39648590654004529</v>
      </c>
      <c r="H56" s="19">
        <f t="shared" si="4"/>
        <v>-4.3814141199814332</v>
      </c>
    </row>
    <row r="57" spans="2:8" x14ac:dyDescent="0.2">
      <c r="B57" s="17">
        <v>100</v>
      </c>
      <c r="C57" s="19">
        <v>0.24</v>
      </c>
      <c r="D57" s="19">
        <f t="shared" si="2"/>
        <v>0.11022703842524302</v>
      </c>
      <c r="E57" s="19">
        <f t="shared" si="3"/>
        <v>-8.5732140997411235E-2</v>
      </c>
      <c r="F57" s="19">
        <f t="shared" si="5"/>
        <v>0.46583967568040446</v>
      </c>
      <c r="G57" s="19">
        <f t="shared" si="6"/>
        <v>0.39652605277045111</v>
      </c>
      <c r="H57" s="19">
        <f t="shared" si="4"/>
        <v>-4.3498689970344717</v>
      </c>
    </row>
    <row r="58" spans="2:8" x14ac:dyDescent="0.2">
      <c r="B58" s="17">
        <v>100</v>
      </c>
      <c r="C58" s="19">
        <v>0.23599999999999999</v>
      </c>
      <c r="D58" s="19">
        <f t="shared" si="2"/>
        <v>0.10930462021342008</v>
      </c>
      <c r="E58" s="19">
        <f t="shared" si="3"/>
        <v>-8.5014704610437836E-2</v>
      </c>
      <c r="F58" s="19">
        <f t="shared" si="5"/>
        <v>0.46612485022194705</v>
      </c>
      <c r="G58" s="19">
        <f t="shared" si="6"/>
        <v>0.39656620306586854</v>
      </c>
      <c r="H58" s="19">
        <f t="shared" si="4"/>
        <v>-4.3180499340053897</v>
      </c>
    </row>
    <row r="59" spans="2:8" x14ac:dyDescent="0.2">
      <c r="B59" s="17">
        <v>100</v>
      </c>
      <c r="C59" s="19">
        <v>0.23200000000000001</v>
      </c>
      <c r="D59" s="19">
        <f t="shared" si="2"/>
        <v>0.10837435120913066</v>
      </c>
      <c r="E59" s="19">
        <f t="shared" si="3"/>
        <v>-8.4291162051546076E-2</v>
      </c>
      <c r="F59" s="19">
        <f t="shared" si="5"/>
        <v>0.46641246952852045</v>
      </c>
      <c r="G59" s="19">
        <f t="shared" si="6"/>
        <v>0.39660635742670913</v>
      </c>
      <c r="H59" s="19">
        <f t="shared" si="4"/>
        <v>-4.2859500176415359</v>
      </c>
    </row>
    <row r="60" spans="2:8" x14ac:dyDescent="0.2">
      <c r="B60" s="17">
        <v>100</v>
      </c>
      <c r="C60" s="19">
        <v>0.22800000000000001</v>
      </c>
      <c r="D60" s="19">
        <f t="shared" si="2"/>
        <v>0.10743602747681991</v>
      </c>
      <c r="E60" s="19">
        <f t="shared" si="3"/>
        <v>-8.3561354704193264E-2</v>
      </c>
      <c r="F60" s="19">
        <f t="shared" si="5"/>
        <v>0.46670259695493843</v>
      </c>
      <c r="G60" s="19">
        <f t="shared" si="6"/>
        <v>0.39664651585338467</v>
      </c>
      <c r="H60" s="19">
        <f t="shared" si="4"/>
        <v>-4.2535620361266862</v>
      </c>
    </row>
    <row r="61" spans="2:8" x14ac:dyDescent="0.2">
      <c r="B61" s="17">
        <v>100</v>
      </c>
      <c r="C61" s="19">
        <v>0.224</v>
      </c>
      <c r="D61" s="19">
        <f t="shared" si="2"/>
        <v>0.1064894360957931</v>
      </c>
      <c r="E61" s="19">
        <f t="shared" si="3"/>
        <v>-8.2825116963394632E-2</v>
      </c>
      <c r="F61" s="19">
        <f t="shared" si="5"/>
        <v>0.46699529864598355</v>
      </c>
      <c r="G61" s="19">
        <f t="shared" si="6"/>
        <v>0.39668667834630672</v>
      </c>
      <c r="H61" s="19">
        <f t="shared" si="4"/>
        <v>-4.2208784606837595</v>
      </c>
    </row>
    <row r="62" spans="2:8" x14ac:dyDescent="0.2">
      <c r="B62" s="17">
        <v>100</v>
      </c>
      <c r="C62" s="19">
        <v>0.22</v>
      </c>
      <c r="D62" s="19">
        <f t="shared" si="2"/>
        <v>0.10553435459602717</v>
      </c>
      <c r="E62" s="19">
        <f t="shared" si="3"/>
        <v>-8.208227579691002E-2</v>
      </c>
      <c r="F62" s="19">
        <f t="shared" si="5"/>
        <v>0.46729064371155632</v>
      </c>
      <c r="G62" s="19">
        <f t="shared" si="6"/>
        <v>0.396726844905887</v>
      </c>
      <c r="H62" s="19">
        <f t="shared" si="4"/>
        <v>-4.1878914256931159</v>
      </c>
    </row>
    <row r="63" spans="2:8" x14ac:dyDescent="0.2">
      <c r="B63" s="17">
        <v>100</v>
      </c>
      <c r="C63" s="19">
        <v>0.216</v>
      </c>
      <c r="D63" s="19">
        <f t="shared" si="2"/>
        <v>0.10457055034760027</v>
      </c>
      <c r="E63" s="19">
        <f t="shared" si="3"/>
        <v>-8.1332650270355744E-2</v>
      </c>
      <c r="F63" s="19">
        <f t="shared" si="5"/>
        <v>0.46758870441622202</v>
      </c>
      <c r="G63" s="19">
        <f t="shared" si="6"/>
        <v>0.3967670155325374</v>
      </c>
      <c r="H63" s="19">
        <f t="shared" si="4"/>
        <v>-4.1545927071773159</v>
      </c>
    </row>
    <row r="64" spans="2:8" x14ac:dyDescent="0.2">
      <c r="B64" s="17">
        <v>100</v>
      </c>
      <c r="C64" s="19">
        <v>0.21199999999999999</v>
      </c>
      <c r="D64" s="19">
        <f t="shared" si="2"/>
        <v>0.10359777989899206</v>
      </c>
      <c r="E64" s="19">
        <f t="shared" si="3"/>
        <v>-8.0576051032549348E-2</v>
      </c>
      <c r="F64" s="19">
        <f t="shared" si="5"/>
        <v>0.46788955638462809</v>
      </c>
      <c r="G64" s="19">
        <f t="shared" si="6"/>
        <v>0.39680719022666966</v>
      </c>
      <c r="H64" s="19">
        <f t="shared" si="4"/>
        <v>-4.1209736994852113</v>
      </c>
    </row>
    <row r="65" spans="2:8" x14ac:dyDescent="0.2">
      <c r="B65" s="17">
        <v>100</v>
      </c>
      <c r="C65" s="19">
        <v>0.20799999999999999</v>
      </c>
      <c r="D65" s="19">
        <f t="shared" si="2"/>
        <v>0.10261578825892241</v>
      </c>
      <c r="E65" s="19">
        <f t="shared" si="3"/>
        <v>-7.9812279756939677E-2</v>
      </c>
      <c r="F65" s="19">
        <f t="shared" si="5"/>
        <v>0.46819327882444761</v>
      </c>
      <c r="G65" s="19">
        <f t="shared" si="6"/>
        <v>0.3968473689886956</v>
      </c>
      <c r="H65" s="19">
        <f t="shared" si="4"/>
        <v>-4.0870253899876374</v>
      </c>
    </row>
    <row r="66" spans="2:8" x14ac:dyDescent="0.2">
      <c r="B66" s="17">
        <v>100</v>
      </c>
      <c r="C66" s="19">
        <v>0.20399999999999999</v>
      </c>
      <c r="D66" s="19">
        <f t="shared" si="2"/>
        <v>0.10162430811572595</v>
      </c>
      <c r="E66" s="19">
        <f t="shared" si="3"/>
        <v>-7.904112853445347E-2</v>
      </c>
      <c r="F66" s="19">
        <f t="shared" si="5"/>
        <v>0.46849995476871187</v>
      </c>
      <c r="G66" s="19">
        <f t="shared" si="6"/>
        <v>0.39688755181902718</v>
      </c>
      <c r="H66" s="19">
        <f t="shared" si="4"/>
        <v>-4.0527383315733898</v>
      </c>
    </row>
    <row r="67" spans="2:8" x14ac:dyDescent="0.2">
      <c r="B67" s="17">
        <v>100</v>
      </c>
      <c r="C67" s="19">
        <v>0.2</v>
      </c>
      <c r="D67" s="19">
        <f t="shared" si="2"/>
        <v>0.10062305898749055</v>
      </c>
      <c r="E67" s="19">
        <f t="shared" si="3"/>
        <v>-7.8262379212492628E-2</v>
      </c>
      <c r="F67" s="19">
        <f t="shared" si="5"/>
        <v>0.46880967133963353</v>
      </c>
      <c r="G67" s="19">
        <f t="shared" si="6"/>
        <v>0.3969277387180763</v>
      </c>
      <c r="H67" s="19">
        <f t="shared" si="4"/>
        <v>-4.0181026127071053</v>
      </c>
    </row>
    <row r="68" spans="2:8" x14ac:dyDescent="0.2">
      <c r="B68" s="17">
        <v>100</v>
      </c>
      <c r="C68" s="19">
        <v>0.19600000000000001</v>
      </c>
      <c r="D68" s="19">
        <f t="shared" si="2"/>
        <v>9.9611746295303963E-2</v>
      </c>
      <c r="E68" s="19">
        <f t="shared" si="3"/>
        <v>-7.747580267412528E-2</v>
      </c>
      <c r="F68" s="19">
        <f t="shared" si="5"/>
        <v>0.46912252003629745</v>
      </c>
      <c r="G68" s="19">
        <f t="shared" si="6"/>
        <v>0.39696792968625494</v>
      </c>
      <c r="H68" s="19">
        <f t="shared" si="4"/>
        <v>-3.9831078247795197</v>
      </c>
    </row>
    <row r="69" spans="2:8" x14ac:dyDescent="0.2">
      <c r="B69" s="17">
        <v>100</v>
      </c>
      <c r="C69" s="19">
        <v>0.192</v>
      </c>
      <c r="D69" s="19">
        <f t="shared" si="2"/>
        <v>9.8590060350929917E-2</v>
      </c>
      <c r="E69" s="19">
        <f t="shared" si="3"/>
        <v>-7.6681158050723244E-2</v>
      </c>
      <c r="F69" s="19">
        <f t="shared" si="5"/>
        <v>0.4694385970489115</v>
      </c>
      <c r="G69" s="19">
        <f t="shared" si="6"/>
        <v>0.39700812472397506</v>
      </c>
      <c r="H69" s="19">
        <f t="shared" si="4"/>
        <v>-3.9477430264446229</v>
      </c>
    </row>
    <row r="70" spans="2:8" x14ac:dyDescent="0.2">
      <c r="B70" s="17">
        <v>100</v>
      </c>
      <c r="C70" s="19">
        <v>0.188</v>
      </c>
      <c r="D70" s="19">
        <f t="shared" si="2"/>
        <v>9.7557675249054593E-2</v>
      </c>
      <c r="E70" s="19">
        <f t="shared" si="3"/>
        <v>-7.587819186037581E-2</v>
      </c>
      <c r="F70" s="19">
        <f t="shared" si="5"/>
        <v>0.46975800360267883</v>
      </c>
      <c r="G70" s="19">
        <f t="shared" si="6"/>
        <v>0.3970483238316489</v>
      </c>
      <c r="H70" s="19">
        <f t="shared" si="4"/>
        <v>-3.9119967045966604</v>
      </c>
    </row>
    <row r="71" spans="2:8" x14ac:dyDescent="0.2">
      <c r="B71" s="17">
        <v>100</v>
      </c>
      <c r="C71" s="19">
        <v>0.184</v>
      </c>
      <c r="D71" s="19">
        <f t="shared" si="2"/>
        <v>9.6514247652872476E-2</v>
      </c>
      <c r="E71" s="19">
        <f t="shared" si="3"/>
        <v>-7.5066637063345265E-2</v>
      </c>
      <c r="F71" s="19">
        <f t="shared" si="5"/>
        <v>0.47008084633477654</v>
      </c>
      <c r="G71" s="19">
        <f t="shared" si="6"/>
        <v>0.39708852700968839</v>
      </c>
      <c r="H71" s="19">
        <f t="shared" si="4"/>
        <v>-3.875856731591643</v>
      </c>
    </row>
    <row r="72" spans="2:8" x14ac:dyDescent="0.2">
      <c r="B72" s="17">
        <v>100</v>
      </c>
      <c r="C72" s="19">
        <v>0.18</v>
      </c>
      <c r="D72" s="19">
        <f t="shared" si="2"/>
        <v>9.5459415460183925E-2</v>
      </c>
      <c r="E72" s="19">
        <f t="shared" si="3"/>
        <v>-7.4246212024587491E-2</v>
      </c>
      <c r="F72" s="19">
        <f t="shared" si="5"/>
        <v>0.47040723770842191</v>
      </c>
      <c r="G72" s="19">
        <f t="shared" si="6"/>
        <v>0.3971287342585057</v>
      </c>
      <c r="H72" s="19">
        <f t="shared" si="4"/>
        <v>-3.8393103182618789</v>
      </c>
    </row>
    <row r="73" spans="2:8" x14ac:dyDescent="0.2">
      <c r="B73" s="17">
        <v>100</v>
      </c>
      <c r="C73" s="19">
        <v>0.17599999999999999</v>
      </c>
      <c r="D73" s="19">
        <f t="shared" si="2"/>
        <v>9.4392796335313625E-2</v>
      </c>
      <c r="E73" s="19">
        <f t="shared" si="3"/>
        <v>-7.3416619371910644E-2</v>
      </c>
      <c r="F73" s="19">
        <f t="shared" si="5"/>
        <v>0.4707372964685867</v>
      </c>
      <c r="G73" s="19">
        <f t="shared" si="6"/>
        <v>0.39716894557851312</v>
      </c>
      <c r="H73" s="19">
        <f t="shared" si="4"/>
        <v>-3.8023439622064208</v>
      </c>
    </row>
    <row r="74" spans="2:8" x14ac:dyDescent="0.2">
      <c r="B74" s="17">
        <v>100</v>
      </c>
      <c r="C74" s="19">
        <v>0.17199999999999999</v>
      </c>
      <c r="D74" s="19">
        <f t="shared" si="2"/>
        <v>9.3313986089974738E-2</v>
      </c>
      <c r="E74" s="19">
        <f t="shared" si="3"/>
        <v>-7.2577544736647043E-2</v>
      </c>
      <c r="F74" s="19">
        <f t="shared" si="5"/>
        <v>0.47107114814459639</v>
      </c>
      <c r="G74" s="19">
        <f t="shared" si="6"/>
        <v>0.39720916097012282</v>
      </c>
      <c r="H74" s="19">
        <f t="shared" si="4"/>
        <v>-3.7649433907634835</v>
      </c>
    </row>
    <row r="75" spans="2:8" x14ac:dyDescent="0.2">
      <c r="B75" s="17">
        <v>100</v>
      </c>
      <c r="C75" s="19">
        <v>0.16800000000000001</v>
      </c>
      <c r="D75" s="19">
        <f t="shared" si="2"/>
        <v>9.2222556893636398E-2</v>
      </c>
      <c r="E75" s="19">
        <f t="shared" si="3"/>
        <v>-7.1728655361717186E-2</v>
      </c>
      <c r="F75" s="19">
        <f t="shared" si="5"/>
        <v>0.47140892560564829</v>
      </c>
      <c r="G75" s="19">
        <f t="shared" si="6"/>
        <v>0.39724938043374702</v>
      </c>
      <c r="H75" s="19">
        <f t="shared" si="4"/>
        <v>-3.7270934979805697</v>
      </c>
    </row>
    <row r="76" spans="2:8" x14ac:dyDescent="0.2">
      <c r="B76" s="17">
        <v>100</v>
      </c>
      <c r="C76" s="19">
        <v>0.16400000000000001</v>
      </c>
      <c r="D76" s="19">
        <f t="shared" si="2"/>
        <v>9.1118055290924649E-2</v>
      </c>
      <c r="E76" s="19">
        <f t="shared" si="3"/>
        <v>-7.086959855960806E-2</v>
      </c>
      <c r="F76" s="19">
        <f t="shared" si="5"/>
        <v>0.47175076967622348</v>
      </c>
      <c r="G76" s="19">
        <f t="shared" si="6"/>
        <v>0.39728960396979807</v>
      </c>
      <c r="H76" s="19">
        <f t="shared" si="4"/>
        <v>-3.6887782747914648</v>
      </c>
    </row>
    <row r="77" spans="2:8" x14ac:dyDescent="0.2">
      <c r="B77" s="17">
        <v>100</v>
      </c>
      <c r="C77" s="19">
        <v>0.16</v>
      </c>
      <c r="D77" s="19">
        <f t="shared" si="2"/>
        <v>0.09</v>
      </c>
      <c r="E77" s="19">
        <f t="shared" si="3"/>
        <v>-7.0000000000000034E-2</v>
      </c>
      <c r="F77" s="19">
        <f t="shared" si="5"/>
        <v>0.47209682981947887</v>
      </c>
      <c r="G77" s="19">
        <f t="shared" si="6"/>
        <v>0.39732983157868834</v>
      </c>
      <c r="H77" s="19">
        <f t="shared" si="4"/>
        <v>-3.649980731483061</v>
      </c>
    </row>
    <row r="78" spans="2:8" x14ac:dyDescent="0.2">
      <c r="B78" s="17">
        <v>100</v>
      </c>
      <c r="C78" s="19">
        <v>0.156</v>
      </c>
      <c r="D78" s="19">
        <f t="shared" si="2"/>
        <v>8.8867879461591762E-2</v>
      </c>
      <c r="E78" s="19">
        <f t="shared" si="3"/>
        <v>-6.9119461803460222E-2</v>
      </c>
      <c r="F78" s="19">
        <f t="shared" si="5"/>
        <v>0.47244726489802941</v>
      </c>
      <c r="G78" s="19">
        <f t="shared" si="6"/>
        <v>0.39737006326083024</v>
      </c>
      <c r="H78" s="19">
        <f t="shared" si="4"/>
        <v>-3.6106828113850069</v>
      </c>
    </row>
    <row r="79" spans="2:8" x14ac:dyDescent="0.2">
      <c r="B79" s="17">
        <v>100</v>
      </c>
      <c r="C79" s="19">
        <v>0.152</v>
      </c>
      <c r="D79" s="19">
        <f t="shared" si="2"/>
        <v>8.7721149103280688E-2</v>
      </c>
      <c r="E79" s="19">
        <f t="shared" si="3"/>
        <v>-6.8227560413662736E-2</v>
      </c>
      <c r="F79" s="19">
        <f t="shared" si="5"/>
        <v>0.47280224402311011</v>
      </c>
      <c r="G79" s="19">
        <f t="shared" si="6"/>
        <v>0.39741029901663616</v>
      </c>
      <c r="H79" s="19">
        <f t="shared" si="4"/>
        <v>-3.5708652945360715</v>
      </c>
    </row>
    <row r="80" spans="2:8" x14ac:dyDescent="0.2">
      <c r="B80" s="17">
        <v>100</v>
      </c>
      <c r="C80" s="19">
        <v>0.14799999999999999</v>
      </c>
      <c r="D80" s="19">
        <f t="shared" si="2"/>
        <v>8.655922827752105E-2</v>
      </c>
      <c r="E80" s="19">
        <f t="shared" si="3"/>
        <v>-6.7323844215849721E-2</v>
      </c>
      <c r="F80" s="19">
        <f t="shared" si="5"/>
        <v>0.47316194750500096</v>
      </c>
      <c r="G80" s="19">
        <f t="shared" si="6"/>
        <v>0.3974505388465186</v>
      </c>
      <c r="H80" s="19">
        <f t="shared" si="4"/>
        <v>-3.5305076898665089</v>
      </c>
    </row>
    <row r="81" spans="2:8" x14ac:dyDescent="0.2">
      <c r="B81" s="17">
        <v>100</v>
      </c>
      <c r="C81" s="19">
        <v>0.14399999999999999</v>
      </c>
      <c r="D81" s="19">
        <f t="shared" si="2"/>
        <v>8.5381496824546252E-2</v>
      </c>
      <c r="E81" s="19">
        <f t="shared" si="3"/>
        <v>-6.6407830863535952E-2</v>
      </c>
      <c r="F81" s="19">
        <f t="shared" ref="F81:F112" si="7">_xlfn.NORM.DIST(E81,0,1,TRUE)</f>
        <v>0.47352656791987652</v>
      </c>
      <c r="G81" s="19">
        <f t="shared" ref="G81:G116" si="8">EXP(-(D81^2)/2)/SQRT(2*PI())</f>
        <v>0.39749078275089011</v>
      </c>
      <c r="H81" s="19">
        <f t="shared" si="4"/>
        <v>-3.4895881141772027</v>
      </c>
    </row>
    <row r="82" spans="2:8" x14ac:dyDescent="0.2">
      <c r="B82" s="17">
        <v>100</v>
      </c>
      <c r="C82" s="19">
        <v>0.14000000000000001</v>
      </c>
      <c r="D82" s="19">
        <f t="shared" ref="D82:D116" si="9">(LN(B82/$C$4)+($C$10-$C$11+($C$9^2)/2)*C82)/($C$9*SQRT(C82))</f>
        <v>8.418729120241368E-2</v>
      </c>
      <c r="E82" s="19">
        <f t="shared" ref="E82:E116" si="10">D82-($C$9*SQRT(C82))</f>
        <v>-6.5479004268543986E-2</v>
      </c>
      <c r="F82" s="19">
        <f t="shared" si="7"/>
        <v>0.47389631131100191</v>
      </c>
      <c r="G82" s="19">
        <f t="shared" si="8"/>
        <v>0.39753103073016322</v>
      </c>
      <c r="H82" s="19">
        <f t="shared" ref="H82:H116" si="11">((-1*B82*G82*$C$9)/2*SQRT(C82))-($C$10*$C$4*EXP(-1*$C$10*C82)*F82)</f>
        <v>-3.4480831558836469</v>
      </c>
    </row>
    <row r="83" spans="2:8" x14ac:dyDescent="0.2">
      <c r="B83" s="17">
        <v>100</v>
      </c>
      <c r="C83" s="19">
        <v>0.13600000000000001</v>
      </c>
      <c r="D83" s="19">
        <f t="shared" si="9"/>
        <v>8.2975900115636006E-2</v>
      </c>
      <c r="E83" s="19">
        <f t="shared" si="10"/>
        <v>-6.453681120105019E-2</v>
      </c>
      <c r="F83" s="19">
        <f t="shared" si="7"/>
        <v>0.474271398545551</v>
      </c>
      <c r="G83" s="19">
        <f t="shared" si="8"/>
        <v>0.39757128278475051</v>
      </c>
      <c r="H83" s="19">
        <f t="shared" si="11"/>
        <v>-3.405967721112527</v>
      </c>
    </row>
    <row r="84" spans="2:8" x14ac:dyDescent="0.2">
      <c r="B84" s="17">
        <v>100</v>
      </c>
      <c r="C84" s="19">
        <v>0.13200000000000001</v>
      </c>
      <c r="D84" s="19">
        <f t="shared" si="9"/>
        <v>8.1746559560632287E-2</v>
      </c>
      <c r="E84" s="19">
        <f t="shared" si="10"/>
        <v>-6.3580657436047322E-2</v>
      </c>
      <c r="F84" s="19">
        <f t="shared" si="7"/>
        <v>0.47465206685242273</v>
      </c>
      <c r="G84" s="19">
        <f t="shared" si="8"/>
        <v>0.39761153891506462</v>
      </c>
      <c r="H84" s="19">
        <f t="shared" si="11"/>
        <v>-3.3632148592738362</v>
      </c>
    </row>
    <row r="85" spans="2:8" x14ac:dyDescent="0.2">
      <c r="B85" s="17">
        <v>100</v>
      </c>
      <c r="C85" s="19">
        <v>0.128</v>
      </c>
      <c r="D85" s="19">
        <f t="shared" si="9"/>
        <v>8.0498447189992425E-2</v>
      </c>
      <c r="E85" s="19">
        <f t="shared" si="10"/>
        <v>-6.2609903369994127E-2</v>
      </c>
      <c r="F85" s="19">
        <f t="shared" si="7"/>
        <v>0.47503857157147211</v>
      </c>
      <c r="G85" s="19">
        <f t="shared" si="8"/>
        <v>0.39765179912151838</v>
      </c>
      <c r="H85" s="19">
        <f t="shared" si="11"/>
        <v>-3.3197955646600539</v>
      </c>
    </row>
    <row r="86" spans="2:8" x14ac:dyDescent="0.2">
      <c r="B86" s="17">
        <v>100</v>
      </c>
      <c r="C86" s="19">
        <v>0.124</v>
      </c>
      <c r="D86" s="19">
        <f t="shared" si="9"/>
        <v>7.9230675877465559E-2</v>
      </c>
      <c r="E86" s="19">
        <f t="shared" si="10"/>
        <v>-6.1623859015806512E-2</v>
      </c>
      <c r="F86" s="19">
        <f t="shared" si="7"/>
        <v>0.47543118815080465</v>
      </c>
      <c r="G86" s="19">
        <f t="shared" si="8"/>
        <v>0.39769206340452434</v>
      </c>
      <c r="H86" s="19">
        <f t="shared" si="11"/>
        <v>-3.275678549917461</v>
      </c>
    </row>
    <row r="87" spans="2:8" x14ac:dyDescent="0.2">
      <c r="B87" s="17">
        <v>100</v>
      </c>
      <c r="C87" s="19">
        <v>0.12</v>
      </c>
      <c r="D87" s="19">
        <f t="shared" si="9"/>
        <v>7.7942286340599479E-2</v>
      </c>
      <c r="E87" s="19">
        <f t="shared" si="10"/>
        <v>-6.0621778264910706E-2</v>
      </c>
      <c r="F87" s="19">
        <f t="shared" si="7"/>
        <v>0.47583021443653606</v>
      </c>
      <c r="G87" s="19">
        <f t="shared" si="8"/>
        <v>0.39773233176449535</v>
      </c>
      <c r="H87" s="19">
        <f t="shared" si="11"/>
        <v>-3.2308299863557561</v>
      </c>
    </row>
    <row r="88" spans="2:8" x14ac:dyDescent="0.2">
      <c r="B88" s="17">
        <v>100</v>
      </c>
      <c r="C88" s="19">
        <v>0.11600000000000001</v>
      </c>
      <c r="D88" s="19">
        <f t="shared" si="9"/>
        <v>7.6632238646668807E-2</v>
      </c>
      <c r="E88" s="19">
        <f t="shared" si="10"/>
        <v>-5.9602852280742427E-2</v>
      </c>
      <c r="F88" s="19">
        <f t="shared" si="7"/>
        <v>0.47623597330913048</v>
      </c>
      <c r="G88" s="19">
        <f t="shared" si="8"/>
        <v>0.39777260420184429</v>
      </c>
      <c r="H88" s="19">
        <f t="shared" si="11"/>
        <v>-3.1852132049613688</v>
      </c>
    </row>
    <row r="89" spans="2:8" x14ac:dyDescent="0.2">
      <c r="B89" s="17">
        <v>100</v>
      </c>
      <c r="C89" s="19">
        <v>0.112</v>
      </c>
      <c r="D89" s="19">
        <f t="shared" si="9"/>
        <v>7.5299402388066802E-2</v>
      </c>
      <c r="E89" s="19">
        <f t="shared" si="10"/>
        <v>-5.85662018573853E-2</v>
      </c>
      <c r="F89" s="19">
        <f t="shared" si="7"/>
        <v>0.47664881573267459</v>
      </c>
      <c r="G89" s="19">
        <f t="shared" si="8"/>
        <v>0.3978128807169839</v>
      </c>
      <c r="H89" s="19">
        <f t="shared" si="11"/>
        <v>-3.1387883505917635</v>
      </c>
    </row>
    <row r="90" spans="2:8" x14ac:dyDescent="0.2">
      <c r="B90" s="17">
        <v>100</v>
      </c>
      <c r="C90" s="19">
        <v>0.108</v>
      </c>
      <c r="D90" s="19">
        <f t="shared" si="9"/>
        <v>7.3942545263197434E-2</v>
      </c>
      <c r="E90" s="19">
        <f t="shared" si="10"/>
        <v>-5.7510868538042437E-2</v>
      </c>
      <c r="F90" s="19">
        <f t="shared" si="7"/>
        <v>0.4770691242990085</v>
      </c>
      <c r="G90" s="19">
        <f t="shared" si="8"/>
        <v>0.39785316131032711</v>
      </c>
      <c r="H90" s="19">
        <f t="shared" si="11"/>
        <v>-3.0915119800642374</v>
      </c>
    </row>
    <row r="91" spans="2:8" x14ac:dyDescent="0.2">
      <c r="B91" s="17">
        <v>100</v>
      </c>
      <c r="C91" s="19">
        <v>0.104</v>
      </c>
      <c r="D91" s="19">
        <f t="shared" si="9"/>
        <v>7.2560319734686948E-2</v>
      </c>
      <c r="E91" s="19">
        <f t="shared" si="10"/>
        <v>-5.6435804238089846E-2</v>
      </c>
      <c r="F91" s="19">
        <f t="shared" si="7"/>
        <v>0.47749731736855855</v>
      </c>
      <c r="G91" s="19">
        <f t="shared" si="8"/>
        <v>0.39789344598228688</v>
      </c>
      <c r="H91" s="19">
        <f t="shared" si="11"/>
        <v>-3.0433365925938705</v>
      </c>
    </row>
    <row r="92" spans="2:8" x14ac:dyDescent="0.2">
      <c r="B92" s="17">
        <v>100</v>
      </c>
      <c r="C92" s="19">
        <v>0.1</v>
      </c>
      <c r="D92" s="19">
        <f t="shared" si="9"/>
        <v>7.1151247353788527E-2</v>
      </c>
      <c r="E92" s="19">
        <f t="shared" si="10"/>
        <v>-5.5339859052946666E-2</v>
      </c>
      <c r="F92" s="19">
        <f t="shared" si="7"/>
        <v>0.47793385393546162</v>
      </c>
      <c r="G92" s="19">
        <f t="shared" si="8"/>
        <v>0.39793373473327615</v>
      </c>
      <c r="H92" s="19">
        <f t="shared" si="11"/>
        <v>-2.9942100781176353</v>
      </c>
    </row>
    <row r="93" spans="2:8" x14ac:dyDescent="0.2">
      <c r="B93" s="17">
        <v>100</v>
      </c>
      <c r="C93" s="19">
        <v>9.6000000000000002E-2</v>
      </c>
      <c r="D93" s="19">
        <f t="shared" si="9"/>
        <v>6.9713700231733525E-2</v>
      </c>
      <c r="E93" s="19">
        <f t="shared" si="10"/>
        <v>-5.4221766846903816E-2</v>
      </c>
      <c r="F93" s="19">
        <f t="shared" si="7"/>
        <v>0.47837923937812088</v>
      </c>
      <c r="G93" s="19">
        <f t="shared" si="8"/>
        <v>0.39797402756370803</v>
      </c>
      <c r="H93" s="19">
        <f t="shared" si="11"/>
        <v>-2.9440750652386805</v>
      </c>
    </row>
    <row r="94" spans="2:8" x14ac:dyDescent="0.2">
      <c r="B94" s="17">
        <v>100</v>
      </c>
      <c r="C94" s="19">
        <v>9.1999999999999998E-2</v>
      </c>
      <c r="D94" s="19">
        <f t="shared" si="9"/>
        <v>6.8245878996463949E-2</v>
      </c>
      <c r="E94" s="19">
        <f t="shared" si="10"/>
        <v>-5.308012810836088E-2</v>
      </c>
      <c r="F94" s="19">
        <f t="shared" si="7"/>
        <v>0.47883403230049909</v>
      </c>
      <c r="G94" s="19">
        <f t="shared" si="8"/>
        <v>0.39801432447399554</v>
      </c>
      <c r="H94" s="19">
        <f t="shared" si="11"/>
        <v>-2.8928681455189174</v>
      </c>
    </row>
    <row r="95" spans="2:8" x14ac:dyDescent="0.2">
      <c r="B95" s="17">
        <v>100</v>
      </c>
      <c r="C95" s="19">
        <v>8.7999999999999995E-2</v>
      </c>
      <c r="D95" s="19">
        <f t="shared" si="9"/>
        <v>6.6745786383860972E-2</v>
      </c>
      <c r="E95" s="19">
        <f t="shared" si="10"/>
        <v>-5.1913389409669636E-2</v>
      </c>
      <c r="F95" s="19">
        <f t="shared" si="7"/>
        <v>0.47929885272820738</v>
      </c>
      <c r="G95" s="19">
        <f t="shared" si="8"/>
        <v>0.39805462546455173</v>
      </c>
      <c r="H95" s="19">
        <f t="shared" si="11"/>
        <v>-2.840518944189208</v>
      </c>
    </row>
    <row r="96" spans="2:8" x14ac:dyDescent="0.2">
      <c r="B96" s="17">
        <v>100</v>
      </c>
      <c r="C96" s="19">
        <v>8.4000000000000005E-2</v>
      </c>
      <c r="D96" s="19">
        <f t="shared" si="9"/>
        <v>6.5211195357852483E-2</v>
      </c>
      <c r="E96" s="19">
        <f t="shared" si="10"/>
        <v>-5.0719818611663026E-2</v>
      </c>
      <c r="F96" s="19">
        <f t="shared" si="7"/>
        <v>0.47977439200249494</v>
      </c>
      <c r="G96" s="19">
        <f t="shared" si="8"/>
        <v>0.39809493053578981</v>
      </c>
      <c r="H96" s="19">
        <f t="shared" si="11"/>
        <v>-2.7869489983871323</v>
      </c>
    </row>
    <row r="97" spans="2:8" x14ac:dyDescent="0.2">
      <c r="B97" s="17">
        <v>100</v>
      </c>
      <c r="C97" s="19">
        <v>0.08</v>
      </c>
      <c r="D97" s="19">
        <f t="shared" si="9"/>
        <v>6.3639610306789288E-2</v>
      </c>
      <c r="E97" s="19">
        <f t="shared" si="10"/>
        <v>-4.9497474683058318E-2</v>
      </c>
      <c r="F97" s="19">
        <f t="shared" si="7"/>
        <v>0.480261424822928</v>
      </c>
      <c r="G97" s="19">
        <f t="shared" si="8"/>
        <v>0.39813523968812298</v>
      </c>
      <c r="H97" s="19">
        <f t="shared" si="11"/>
        <v>-2.7320703918281772</v>
      </c>
    </row>
    <row r="98" spans="2:8" x14ac:dyDescent="0.2">
      <c r="B98" s="17">
        <v>100</v>
      </c>
      <c r="C98" s="19">
        <v>7.5999999999999998E-2</v>
      </c>
      <c r="D98" s="19">
        <f t="shared" si="9"/>
        <v>6.2028219384405996E-2</v>
      </c>
      <c r="E98" s="19">
        <f t="shared" si="10"/>
        <v>-4.8244170632315793E-2</v>
      </c>
      <c r="F98" s="19">
        <f t="shared" si="7"/>
        <v>0.48076082403821002</v>
      </c>
      <c r="G98" s="19">
        <f t="shared" si="8"/>
        <v>0.39817555292196444</v>
      </c>
      <c r="H98" s="19">
        <f t="shared" si="11"/>
        <v>-2.6757840779672355</v>
      </c>
    </row>
    <row r="99" spans="2:8" x14ac:dyDescent="0.2">
      <c r="B99" s="17">
        <v>100</v>
      </c>
      <c r="C99" s="19">
        <v>7.1999999999999995E-2</v>
      </c>
      <c r="D99" s="19">
        <f t="shared" si="9"/>
        <v>6.0373835392494322E-2</v>
      </c>
      <c r="E99" s="19">
        <f t="shared" si="10"/>
        <v>-4.6957427527495592E-2</v>
      </c>
      <c r="F99" s="19">
        <f t="shared" si="7"/>
        <v>0.48127357899288198</v>
      </c>
      <c r="G99" s="19">
        <f t="shared" si="8"/>
        <v>0.39821587023772742</v>
      </c>
      <c r="H99" s="19">
        <f t="shared" si="11"/>
        <v>-2.6179778001020906</v>
      </c>
    </row>
    <row r="100" spans="2:8" x14ac:dyDescent="0.2">
      <c r="B100" s="17">
        <v>100</v>
      </c>
      <c r="C100" s="19">
        <v>6.8000000000000005E-2</v>
      </c>
      <c r="D100" s="19">
        <f t="shared" si="9"/>
        <v>5.8672821646823838E-2</v>
      </c>
      <c r="E100" s="19">
        <f t="shared" si="10"/>
        <v>-4.5634416836418563E-2</v>
      </c>
      <c r="F100" s="19">
        <f t="shared" si="7"/>
        <v>0.48180081853417694</v>
      </c>
      <c r="G100" s="19">
        <f t="shared" si="8"/>
        <v>0.39825619163582532</v>
      </c>
      <c r="H100" s="19">
        <f t="shared" si="11"/>
        <v>-2.5585234832639743</v>
      </c>
    </row>
    <row r="101" spans="2:8" x14ac:dyDescent="0.2">
      <c r="B101" s="17">
        <v>100</v>
      </c>
      <c r="C101" s="19">
        <v>6.4000000000000001E-2</v>
      </c>
      <c r="D101" s="19">
        <f t="shared" si="9"/>
        <v>5.692099788303083E-2</v>
      </c>
      <c r="E101" s="19">
        <f t="shared" si="10"/>
        <v>-4.4271887242357311E-2</v>
      </c>
      <c r="F101" s="19">
        <f t="shared" si="7"/>
        <v>0.48234384021303672</v>
      </c>
      <c r="G101" s="19">
        <f t="shared" si="8"/>
        <v>0.39829651711667147</v>
      </c>
      <c r="H101" s="19">
        <f t="shared" si="11"/>
        <v>-2.4972739240397246</v>
      </c>
    </row>
    <row r="102" spans="2:8" x14ac:dyDescent="0.2">
      <c r="B102" s="17">
        <v>100</v>
      </c>
      <c r="C102" s="19">
        <v>0.06</v>
      </c>
      <c r="D102" s="19">
        <f t="shared" si="9"/>
        <v>5.511351921262151E-2</v>
      </c>
      <c r="E102" s="19">
        <f t="shared" si="10"/>
        <v>-4.2866070498705618E-2</v>
      </c>
      <c r="F102" s="19">
        <f t="shared" si="7"/>
        <v>0.48290414784838248</v>
      </c>
      <c r="G102" s="19">
        <f t="shared" si="8"/>
        <v>0.39833684668067926</v>
      </c>
      <c r="H102" s="19">
        <f t="shared" si="11"/>
        <v>-2.4340585324988768</v>
      </c>
    </row>
    <row r="103" spans="2:8" x14ac:dyDescent="0.2">
      <c r="B103" s="17">
        <v>100</v>
      </c>
      <c r="C103" s="19">
        <v>5.6000000000000001E-2</v>
      </c>
      <c r="D103" s="19">
        <f t="shared" si="9"/>
        <v>5.3244718047896551E-2</v>
      </c>
      <c r="E103" s="19">
        <f t="shared" si="10"/>
        <v>-4.1412558481697316E-2</v>
      </c>
      <c r="F103" s="19">
        <f t="shared" si="7"/>
        <v>0.48348350058301764</v>
      </c>
      <c r="G103" s="19">
        <f t="shared" si="8"/>
        <v>0.39837718032826214</v>
      </c>
      <c r="H103" s="19">
        <f t="shared" si="11"/>
        <v>-2.3686777716893643</v>
      </c>
    </row>
    <row r="104" spans="2:8" x14ac:dyDescent="0.2">
      <c r="B104" s="17">
        <v>100</v>
      </c>
      <c r="C104" s="19">
        <v>5.1999999999999998E-2</v>
      </c>
      <c r="D104" s="19">
        <f t="shared" si="9"/>
        <v>5.1307894129461205E-2</v>
      </c>
      <c r="E104" s="19">
        <f t="shared" si="10"/>
        <v>-3.9906139878469839E-2</v>
      </c>
      <c r="F104" s="19">
        <f t="shared" si="7"/>
        <v>0.48408397804443398</v>
      </c>
      <c r="G104" s="19">
        <f t="shared" si="8"/>
        <v>0.39841751805983355</v>
      </c>
      <c r="H104" s="19">
        <f t="shared" si="11"/>
        <v>-2.3008957718959189</v>
      </c>
    </row>
    <row r="105" spans="2:8" x14ac:dyDescent="0.2">
      <c r="B105" s="17">
        <v>100</v>
      </c>
      <c r="C105" s="19">
        <v>4.8000000000000001E-2</v>
      </c>
      <c r="D105" s="19">
        <f t="shared" si="9"/>
        <v>4.9295030175464959E-2</v>
      </c>
      <c r="E105" s="19">
        <f t="shared" si="10"/>
        <v>-3.8340579025361622E-2</v>
      </c>
      <c r="F105" s="19">
        <f t="shared" si="7"/>
        <v>0.48470806858666166</v>
      </c>
      <c r="G105" s="19">
        <f t="shared" si="8"/>
        <v>0.39845785987580712</v>
      </c>
      <c r="H105" s="19">
        <f t="shared" si="11"/>
        <v>-2.2304303290968743</v>
      </c>
    </row>
    <row r="106" spans="2:8" x14ac:dyDescent="0.2">
      <c r="B106" s="17">
        <v>100</v>
      </c>
      <c r="C106" s="19">
        <v>4.3999999999999997E-2</v>
      </c>
      <c r="D106" s="19">
        <f t="shared" si="9"/>
        <v>4.7196398167656813E-2</v>
      </c>
      <c r="E106" s="19">
        <f t="shared" si="10"/>
        <v>-3.6708309685955322E-2</v>
      </c>
      <c r="F106" s="19">
        <f t="shared" si="7"/>
        <v>0.48535879146943961</v>
      </c>
      <c r="G106" s="19">
        <f t="shared" si="8"/>
        <v>0.39849820577659628</v>
      </c>
      <c r="H106" s="19">
        <f t="shared" si="11"/>
        <v>-2.1569390573707303</v>
      </c>
    </row>
    <row r="107" spans="2:8" x14ac:dyDescent="0.2">
      <c r="B107" s="17">
        <v>100</v>
      </c>
      <c r="C107" s="19">
        <v>0.04</v>
      </c>
      <c r="D107" s="19">
        <f t="shared" si="9"/>
        <v>4.4999999999999998E-2</v>
      </c>
      <c r="E107" s="19">
        <f t="shared" si="10"/>
        <v>-3.5000000000000017E-2</v>
      </c>
      <c r="F107" s="19">
        <f t="shared" si="7"/>
        <v>0.48603987043724167</v>
      </c>
      <c r="G107" s="19">
        <f t="shared" si="8"/>
        <v>0.39853855576261471</v>
      </c>
      <c r="H107" s="19">
        <f t="shared" si="11"/>
        <v>-2.0799997164175315</v>
      </c>
    </row>
    <row r="108" spans="2:8" x14ac:dyDescent="0.2">
      <c r="B108" s="17">
        <v>100</v>
      </c>
      <c r="C108" s="19">
        <v>3.5999999999999997E-2</v>
      </c>
      <c r="D108" s="19">
        <f t="shared" si="9"/>
        <v>4.2690748412273126E-2</v>
      </c>
      <c r="E108" s="19">
        <f t="shared" si="10"/>
        <v>-3.3203915431767976E-2</v>
      </c>
      <c r="F108" s="19">
        <f t="shared" si="7"/>
        <v>0.48675598789132341</v>
      </c>
      <c r="G108" s="19">
        <f t="shared" si="8"/>
        <v>0.39857890983427613</v>
      </c>
      <c r="H108" s="19">
        <f t="shared" si="11"/>
        <v>-1.9990814061335238</v>
      </c>
    </row>
    <row r="109" spans="2:8" x14ac:dyDescent="0.2">
      <c r="B109" s="17">
        <v>100</v>
      </c>
      <c r="C109" s="19">
        <v>3.2000000000000001E-2</v>
      </c>
      <c r="D109" s="19">
        <f t="shared" si="9"/>
        <v>4.0249223594996213E-2</v>
      </c>
      <c r="E109" s="19">
        <f t="shared" si="10"/>
        <v>-3.1304951684997064E-2</v>
      </c>
      <c r="F109" s="19">
        <f t="shared" si="7"/>
        <v>0.48751317073568062</v>
      </c>
      <c r="G109" s="19">
        <f t="shared" si="8"/>
        <v>0.3986192679919941</v>
      </c>
      <c r="H109" s="19">
        <f t="shared" si="11"/>
        <v>-1.9135008400731452</v>
      </c>
    </row>
    <row r="110" spans="2:8" x14ac:dyDescent="0.2">
      <c r="B110" s="17">
        <v>100</v>
      </c>
      <c r="C110" s="19">
        <v>2.8000000000000001E-2</v>
      </c>
      <c r="D110" s="19">
        <f t="shared" si="9"/>
        <v>3.7649701194033401E-2</v>
      </c>
      <c r="E110" s="19">
        <f t="shared" si="10"/>
        <v>-2.928310092869265E-2</v>
      </c>
      <c r="F110" s="19">
        <f t="shared" si="7"/>
        <v>0.48831940231422044</v>
      </c>
      <c r="G110" s="19">
        <f t="shared" si="8"/>
        <v>0.39865963023618245</v>
      </c>
      <c r="H110" s="19">
        <f t="shared" si="11"/>
        <v>-1.8223529992677832</v>
      </c>
    </row>
    <row r="111" spans="2:8" x14ac:dyDescent="0.2">
      <c r="B111" s="17">
        <v>100</v>
      </c>
      <c r="C111" s="19">
        <v>2.4E-2</v>
      </c>
      <c r="D111" s="19">
        <f t="shared" si="9"/>
        <v>3.4856850115866762E-2</v>
      </c>
      <c r="E111" s="19">
        <f t="shared" si="10"/>
        <v>-2.7110883423451908E-2</v>
      </c>
      <c r="F111" s="19">
        <f t="shared" si="7"/>
        <v>0.48918564711780393</v>
      </c>
      <c r="G111" s="19">
        <f t="shared" si="8"/>
        <v>0.3986999965672548</v>
      </c>
      <c r="H111" s="19">
        <f t="shared" si="11"/>
        <v>-1.7243950141202613</v>
      </c>
    </row>
    <row r="112" spans="2:8" x14ac:dyDescent="0.2">
      <c r="B112" s="17">
        <v>100</v>
      </c>
      <c r="C112" s="19">
        <v>0.02</v>
      </c>
      <c r="D112" s="19">
        <f t="shared" si="9"/>
        <v>3.1819805153394644E-2</v>
      </c>
      <c r="E112" s="19">
        <f t="shared" si="10"/>
        <v>-2.4748737341529159E-2</v>
      </c>
      <c r="F112" s="19">
        <f t="shared" si="7"/>
        <v>0.4901276900965032</v>
      </c>
      <c r="G112" s="19">
        <f t="shared" si="8"/>
        <v>0.39874036698562521</v>
      </c>
      <c r="H112" s="19">
        <f t="shared" si="11"/>
        <v>-1.6178377440737768</v>
      </c>
    </row>
    <row r="113" spans="2:8" x14ac:dyDescent="0.2">
      <c r="B113" s="17">
        <v>100</v>
      </c>
      <c r="C113" s="19">
        <v>1.6E-2</v>
      </c>
      <c r="D113" s="19">
        <f t="shared" si="9"/>
        <v>2.8460498941515415E-2</v>
      </c>
      <c r="E113" s="19">
        <f t="shared" si="10"/>
        <v>-2.2135943621178655E-2</v>
      </c>
      <c r="F113" s="19">
        <f t="shared" ref="F113:F116" si="12">_xlfn.NORM.DIST(E113,0,1,TRUE)</f>
        <v>0.49116975731530388</v>
      </c>
      <c r="G113" s="19">
        <f t="shared" si="8"/>
        <v>0.39878074149170739</v>
      </c>
      <c r="H113" s="19">
        <f t="shared" si="11"/>
        <v>-1.4999355205404572</v>
      </c>
    </row>
    <row r="114" spans="2:8" x14ac:dyDescent="0.2">
      <c r="B114" s="17">
        <v>100</v>
      </c>
      <c r="C114" s="19">
        <v>1.2E-2</v>
      </c>
      <c r="D114" s="19">
        <f t="shared" si="9"/>
        <v>2.4647515087732479E-2</v>
      </c>
      <c r="E114" s="19">
        <f t="shared" si="10"/>
        <v>-1.9170289512680811E-2</v>
      </c>
      <c r="F114" s="19">
        <f t="shared" si="12"/>
        <v>0.49235262939017399</v>
      </c>
      <c r="G114" s="19">
        <f t="shared" si="8"/>
        <v>0.3988211200859153</v>
      </c>
      <c r="H114" s="19">
        <f t="shared" si="11"/>
        <v>-1.3660668461415744</v>
      </c>
    </row>
    <row r="115" spans="2:8" x14ac:dyDescent="0.2">
      <c r="B115" s="17">
        <v>100</v>
      </c>
      <c r="C115" s="19">
        <v>8.0000000000000002E-3</v>
      </c>
      <c r="D115" s="19">
        <f t="shared" si="9"/>
        <v>2.0124611797498106E-2</v>
      </c>
      <c r="E115" s="19">
        <f t="shared" si="10"/>
        <v>-1.5652475842498532E-2</v>
      </c>
      <c r="F115" s="19">
        <f t="shared" si="12"/>
        <v>0.49375582056516659</v>
      </c>
      <c r="G115" s="19">
        <f t="shared" si="8"/>
        <v>0.39886150276866278</v>
      </c>
      <c r="H115" s="19">
        <f t="shared" si="11"/>
        <v>-1.2072214687182581</v>
      </c>
    </row>
    <row r="116" spans="2:8" x14ac:dyDescent="0.2">
      <c r="B116" s="17">
        <v>100</v>
      </c>
      <c r="C116" s="19">
        <v>4.0000000000000001E-3</v>
      </c>
      <c r="D116" s="19">
        <f t="shared" si="9"/>
        <v>1.4230249470757707E-2</v>
      </c>
      <c r="E116" s="19">
        <f t="shared" si="10"/>
        <v>-1.1067971810589328E-2</v>
      </c>
      <c r="F116" s="19">
        <f t="shared" si="12"/>
        <v>0.49558460823423067</v>
      </c>
      <c r="G116" s="19">
        <f t="shared" si="8"/>
        <v>0.39890188954036393</v>
      </c>
      <c r="H116" s="19">
        <f t="shared" si="11"/>
        <v>-1.0001401988033427</v>
      </c>
    </row>
  </sheetData>
  <mergeCells count="1">
    <mergeCell ref="B14:H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Option theta calculation</vt:lpstr>
      <vt:lpstr>Fig. Call Theta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akshit gupta</dc:creator>
  <cp:lastModifiedBy>akshit gupta</cp:lastModifiedBy>
  <dcterms:created xsi:type="dcterms:W3CDTF">2022-02-13T20:22:18Z</dcterms:created>
  <dcterms:modified xsi:type="dcterms:W3CDTF">2023-01-13T20:52:22Z</dcterms:modified>
</cp:coreProperties>
</file>