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shitgupta/Desktop/TA ESSEC/TA 4/week 4 - The greeks - Gamma /"/>
    </mc:Choice>
  </mc:AlternateContent>
  <xr:revisionPtr revIDLastSave="0" documentId="13_ncr:1_{22926DD1-F033-6E46-832E-EDE44573787D}" xr6:coauthVersionLast="47" xr6:coauthVersionMax="47" xr10:uidLastSave="{00000000-0000-0000-0000-000000000000}"/>
  <bookViews>
    <workbookView xWindow="0" yWindow="0" windowWidth="28800" windowHeight="18000" xr2:uid="{22B1C553-0A97-6441-A298-912779E11809}"/>
  </bookViews>
  <sheets>
    <sheet name="Option gamma Calculation" sheetId="3" r:id="rId1"/>
    <sheet name="Fig. Call gam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3" l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6" i="3"/>
  <c r="F16" i="3"/>
  <c r="C5" i="3"/>
  <c r="C114" i="3" s="1"/>
  <c r="F114" i="3" s="1"/>
  <c r="E114" i="3" l="1"/>
  <c r="D114" i="3"/>
  <c r="C17" i="3"/>
  <c r="F17" i="3" s="1"/>
  <c r="C21" i="3"/>
  <c r="F21" i="3" s="1"/>
  <c r="C25" i="3"/>
  <c r="F25" i="3" s="1"/>
  <c r="C29" i="3"/>
  <c r="F29" i="3" s="1"/>
  <c r="C33" i="3"/>
  <c r="F33" i="3" s="1"/>
  <c r="C37" i="3"/>
  <c r="F37" i="3" s="1"/>
  <c r="C41" i="3"/>
  <c r="F41" i="3" s="1"/>
  <c r="C45" i="3"/>
  <c r="F45" i="3" s="1"/>
  <c r="C49" i="3"/>
  <c r="F49" i="3" s="1"/>
  <c r="C53" i="3"/>
  <c r="F53" i="3" s="1"/>
  <c r="C57" i="3"/>
  <c r="F57" i="3" s="1"/>
  <c r="C61" i="3"/>
  <c r="F61" i="3" s="1"/>
  <c r="C65" i="3"/>
  <c r="F65" i="3" s="1"/>
  <c r="C69" i="3"/>
  <c r="F69" i="3" s="1"/>
  <c r="C73" i="3"/>
  <c r="F73" i="3" s="1"/>
  <c r="C77" i="3"/>
  <c r="F77" i="3" s="1"/>
  <c r="C81" i="3"/>
  <c r="F81" i="3" s="1"/>
  <c r="C85" i="3"/>
  <c r="F85" i="3" s="1"/>
  <c r="C89" i="3"/>
  <c r="F89" i="3" s="1"/>
  <c r="C93" i="3"/>
  <c r="F93" i="3" s="1"/>
  <c r="C97" i="3"/>
  <c r="F97" i="3" s="1"/>
  <c r="C101" i="3"/>
  <c r="F101" i="3" s="1"/>
  <c r="C105" i="3"/>
  <c r="F105" i="3" s="1"/>
  <c r="C109" i="3"/>
  <c r="F109" i="3" s="1"/>
  <c r="C113" i="3"/>
  <c r="F113" i="3" s="1"/>
  <c r="C16" i="3"/>
  <c r="C20" i="3"/>
  <c r="F20" i="3" s="1"/>
  <c r="C24" i="3"/>
  <c r="F24" i="3" s="1"/>
  <c r="C28" i="3"/>
  <c r="F28" i="3" s="1"/>
  <c r="C32" i="3"/>
  <c r="F32" i="3" s="1"/>
  <c r="C36" i="3"/>
  <c r="F36" i="3" s="1"/>
  <c r="C40" i="3"/>
  <c r="F40" i="3" s="1"/>
  <c r="C44" i="3"/>
  <c r="F44" i="3" s="1"/>
  <c r="C48" i="3"/>
  <c r="F48" i="3" s="1"/>
  <c r="C52" i="3"/>
  <c r="F52" i="3" s="1"/>
  <c r="C56" i="3"/>
  <c r="F56" i="3" s="1"/>
  <c r="C60" i="3"/>
  <c r="F60" i="3" s="1"/>
  <c r="C64" i="3"/>
  <c r="F64" i="3" s="1"/>
  <c r="C68" i="3"/>
  <c r="F68" i="3" s="1"/>
  <c r="C72" i="3"/>
  <c r="F72" i="3" s="1"/>
  <c r="C76" i="3"/>
  <c r="F76" i="3" s="1"/>
  <c r="C80" i="3"/>
  <c r="F80" i="3" s="1"/>
  <c r="C84" i="3"/>
  <c r="F84" i="3" s="1"/>
  <c r="C88" i="3"/>
  <c r="F88" i="3" s="1"/>
  <c r="C92" i="3"/>
  <c r="F92" i="3" s="1"/>
  <c r="C96" i="3"/>
  <c r="F96" i="3" s="1"/>
  <c r="C100" i="3"/>
  <c r="F100" i="3" s="1"/>
  <c r="C104" i="3"/>
  <c r="F104" i="3" s="1"/>
  <c r="C108" i="3"/>
  <c r="F108" i="3" s="1"/>
  <c r="C112" i="3"/>
  <c r="F112" i="3" s="1"/>
  <c r="C116" i="3"/>
  <c r="F116" i="3" s="1"/>
  <c r="C19" i="3"/>
  <c r="F19" i="3" s="1"/>
  <c r="C23" i="3"/>
  <c r="F23" i="3" s="1"/>
  <c r="C27" i="3"/>
  <c r="F27" i="3" s="1"/>
  <c r="C31" i="3"/>
  <c r="F31" i="3" s="1"/>
  <c r="C35" i="3"/>
  <c r="F35" i="3" s="1"/>
  <c r="C39" i="3"/>
  <c r="F39" i="3" s="1"/>
  <c r="C43" i="3"/>
  <c r="F43" i="3" s="1"/>
  <c r="C47" i="3"/>
  <c r="F47" i="3" s="1"/>
  <c r="C51" i="3"/>
  <c r="F51" i="3" s="1"/>
  <c r="C55" i="3"/>
  <c r="F55" i="3" s="1"/>
  <c r="C59" i="3"/>
  <c r="F59" i="3" s="1"/>
  <c r="C63" i="3"/>
  <c r="F63" i="3" s="1"/>
  <c r="C67" i="3"/>
  <c r="F67" i="3" s="1"/>
  <c r="C71" i="3"/>
  <c r="F71" i="3" s="1"/>
  <c r="C75" i="3"/>
  <c r="F75" i="3" s="1"/>
  <c r="C79" i="3"/>
  <c r="F79" i="3" s="1"/>
  <c r="C83" i="3"/>
  <c r="F83" i="3" s="1"/>
  <c r="C87" i="3"/>
  <c r="F87" i="3" s="1"/>
  <c r="C91" i="3"/>
  <c r="F91" i="3" s="1"/>
  <c r="C95" i="3"/>
  <c r="F95" i="3" s="1"/>
  <c r="C99" i="3"/>
  <c r="F99" i="3" s="1"/>
  <c r="C103" i="3"/>
  <c r="F103" i="3" s="1"/>
  <c r="C107" i="3"/>
  <c r="F107" i="3" s="1"/>
  <c r="C111" i="3"/>
  <c r="F111" i="3" s="1"/>
  <c r="C115" i="3"/>
  <c r="F115" i="3" s="1"/>
  <c r="C18" i="3"/>
  <c r="F18" i="3" s="1"/>
  <c r="C22" i="3"/>
  <c r="F22" i="3" s="1"/>
  <c r="C26" i="3"/>
  <c r="F26" i="3" s="1"/>
  <c r="C30" i="3"/>
  <c r="F30" i="3" s="1"/>
  <c r="C34" i="3"/>
  <c r="F34" i="3" s="1"/>
  <c r="C38" i="3"/>
  <c r="F38" i="3" s="1"/>
  <c r="C42" i="3"/>
  <c r="F42" i="3" s="1"/>
  <c r="C46" i="3"/>
  <c r="F46" i="3" s="1"/>
  <c r="C50" i="3"/>
  <c r="F50" i="3" s="1"/>
  <c r="C54" i="3"/>
  <c r="F54" i="3" s="1"/>
  <c r="C58" i="3"/>
  <c r="F58" i="3" s="1"/>
  <c r="C62" i="3"/>
  <c r="F62" i="3" s="1"/>
  <c r="C66" i="3"/>
  <c r="F66" i="3" s="1"/>
  <c r="C70" i="3"/>
  <c r="F70" i="3" s="1"/>
  <c r="C74" i="3"/>
  <c r="F74" i="3" s="1"/>
  <c r="C78" i="3"/>
  <c r="F78" i="3" s="1"/>
  <c r="C82" i="3"/>
  <c r="F82" i="3" s="1"/>
  <c r="C86" i="3"/>
  <c r="F86" i="3" s="1"/>
  <c r="C90" i="3"/>
  <c r="F90" i="3" s="1"/>
  <c r="C94" i="3"/>
  <c r="F94" i="3" s="1"/>
  <c r="C98" i="3"/>
  <c r="F98" i="3" s="1"/>
  <c r="C102" i="3"/>
  <c r="F102" i="3" s="1"/>
  <c r="C106" i="3"/>
  <c r="F106" i="3" s="1"/>
  <c r="C110" i="3"/>
  <c r="F110" i="3" s="1"/>
  <c r="E102" i="3" l="1"/>
  <c r="D102" i="3"/>
  <c r="E86" i="3"/>
  <c r="D86" i="3"/>
  <c r="E70" i="3"/>
  <c r="D70" i="3"/>
  <c r="E54" i="3"/>
  <c r="D54" i="3"/>
  <c r="E38" i="3"/>
  <c r="D38" i="3"/>
  <c r="E22" i="3"/>
  <c r="D22" i="3"/>
  <c r="D107" i="3"/>
  <c r="E107" i="3"/>
  <c r="D91" i="3"/>
  <c r="E91" i="3"/>
  <c r="D75" i="3"/>
  <c r="E75" i="3"/>
  <c r="D59" i="3"/>
  <c r="E59" i="3"/>
  <c r="D43" i="3"/>
  <c r="E43" i="3"/>
  <c r="D27" i="3"/>
  <c r="E27" i="3"/>
  <c r="E112" i="3"/>
  <c r="D112" i="3"/>
  <c r="E96" i="3"/>
  <c r="D96" i="3"/>
  <c r="E80" i="3"/>
  <c r="D80" i="3"/>
  <c r="E64" i="3"/>
  <c r="D64" i="3"/>
  <c r="E48" i="3"/>
  <c r="D48" i="3"/>
  <c r="E32" i="3"/>
  <c r="D32" i="3"/>
  <c r="E16" i="3"/>
  <c r="D16" i="3"/>
  <c r="E101" i="3"/>
  <c r="D101" i="3"/>
  <c r="E85" i="3"/>
  <c r="D85" i="3"/>
  <c r="E69" i="3"/>
  <c r="D69" i="3"/>
  <c r="E53" i="3"/>
  <c r="D53" i="3"/>
  <c r="E37" i="3"/>
  <c r="D37" i="3"/>
  <c r="E21" i="3"/>
  <c r="D21" i="3"/>
  <c r="E98" i="3"/>
  <c r="D98" i="3"/>
  <c r="E82" i="3"/>
  <c r="D82" i="3"/>
  <c r="E66" i="3"/>
  <c r="D66" i="3"/>
  <c r="E50" i="3"/>
  <c r="D50" i="3"/>
  <c r="E34" i="3"/>
  <c r="D34" i="3"/>
  <c r="E18" i="3"/>
  <c r="D18" i="3"/>
  <c r="D103" i="3"/>
  <c r="E103" i="3"/>
  <c r="D87" i="3"/>
  <c r="E87" i="3"/>
  <c r="D71" i="3"/>
  <c r="E71" i="3"/>
  <c r="D55" i="3"/>
  <c r="E55" i="3"/>
  <c r="D39" i="3"/>
  <c r="E39" i="3"/>
  <c r="D23" i="3"/>
  <c r="E23" i="3"/>
  <c r="E108" i="3"/>
  <c r="D108" i="3"/>
  <c r="E92" i="3"/>
  <c r="D92" i="3"/>
  <c r="E76" i="3"/>
  <c r="D76" i="3"/>
  <c r="E60" i="3"/>
  <c r="D60" i="3"/>
  <c r="E44" i="3"/>
  <c r="D44" i="3"/>
  <c r="E28" i="3"/>
  <c r="D28" i="3"/>
  <c r="E113" i="3"/>
  <c r="D113" i="3"/>
  <c r="E97" i="3"/>
  <c r="D97" i="3"/>
  <c r="E81" i="3"/>
  <c r="D81" i="3"/>
  <c r="E65" i="3"/>
  <c r="D65" i="3"/>
  <c r="E49" i="3"/>
  <c r="D49" i="3"/>
  <c r="E33" i="3"/>
  <c r="D33" i="3"/>
  <c r="E17" i="3"/>
  <c r="D17" i="3"/>
  <c r="E110" i="3"/>
  <c r="D110" i="3"/>
  <c r="E94" i="3"/>
  <c r="D94" i="3"/>
  <c r="E78" i="3"/>
  <c r="D78" i="3"/>
  <c r="E62" i="3"/>
  <c r="D62" i="3"/>
  <c r="E46" i="3"/>
  <c r="D46" i="3"/>
  <c r="E30" i="3"/>
  <c r="D30" i="3"/>
  <c r="D115" i="3"/>
  <c r="E115" i="3"/>
  <c r="D99" i="3"/>
  <c r="E99" i="3"/>
  <c r="D83" i="3"/>
  <c r="E83" i="3"/>
  <c r="D67" i="3"/>
  <c r="E67" i="3"/>
  <c r="D51" i="3"/>
  <c r="E51" i="3"/>
  <c r="D35" i="3"/>
  <c r="E35" i="3"/>
  <c r="D19" i="3"/>
  <c r="E19" i="3"/>
  <c r="E104" i="3"/>
  <c r="D104" i="3"/>
  <c r="E88" i="3"/>
  <c r="D88" i="3"/>
  <c r="E72" i="3"/>
  <c r="D72" i="3"/>
  <c r="E56" i="3"/>
  <c r="D56" i="3"/>
  <c r="E40" i="3"/>
  <c r="D40" i="3"/>
  <c r="E24" i="3"/>
  <c r="D24" i="3"/>
  <c r="E109" i="3"/>
  <c r="D109" i="3"/>
  <c r="E93" i="3"/>
  <c r="D93" i="3"/>
  <c r="E77" i="3"/>
  <c r="D77" i="3"/>
  <c r="E61" i="3"/>
  <c r="D61" i="3"/>
  <c r="E45" i="3"/>
  <c r="D45" i="3"/>
  <c r="E29" i="3"/>
  <c r="D29" i="3"/>
  <c r="E106" i="3"/>
  <c r="D106" i="3"/>
  <c r="E90" i="3"/>
  <c r="D90" i="3"/>
  <c r="E74" i="3"/>
  <c r="D74" i="3"/>
  <c r="E58" i="3"/>
  <c r="D58" i="3"/>
  <c r="E42" i="3"/>
  <c r="D42" i="3"/>
  <c r="E26" i="3"/>
  <c r="D26" i="3"/>
  <c r="D111" i="3"/>
  <c r="E111" i="3"/>
  <c r="D95" i="3"/>
  <c r="E95" i="3"/>
  <c r="D79" i="3"/>
  <c r="E79" i="3"/>
  <c r="D63" i="3"/>
  <c r="E63" i="3"/>
  <c r="D47" i="3"/>
  <c r="E47" i="3"/>
  <c r="D31" i="3"/>
  <c r="E31" i="3"/>
  <c r="E116" i="3"/>
  <c r="D116" i="3"/>
  <c r="E100" i="3"/>
  <c r="D100" i="3"/>
  <c r="E84" i="3"/>
  <c r="D84" i="3"/>
  <c r="E68" i="3"/>
  <c r="D68" i="3"/>
  <c r="E52" i="3"/>
  <c r="D52" i="3"/>
  <c r="E36" i="3"/>
  <c r="D36" i="3"/>
  <c r="E20" i="3"/>
  <c r="D20" i="3"/>
  <c r="E105" i="3"/>
  <c r="D105" i="3"/>
  <c r="E89" i="3"/>
  <c r="D89" i="3"/>
  <c r="E73" i="3"/>
  <c r="D73" i="3"/>
  <c r="E57" i="3"/>
  <c r="D57" i="3"/>
  <c r="E41" i="3"/>
  <c r="D41" i="3"/>
  <c r="E25" i="3"/>
  <c r="D25" i="3"/>
</calcChain>
</file>

<file path=xl/sharedStrings.xml><?xml version="1.0" encoding="utf-8"?>
<sst xmlns="http://schemas.openxmlformats.org/spreadsheetml/2006/main" count="17" uniqueCount="17">
  <si>
    <t>Characteristics of the product</t>
  </si>
  <si>
    <t xml:space="preserve">    Strike price (K)</t>
  </si>
  <si>
    <t xml:space="preserve">    Time to maturity (T)</t>
  </si>
  <si>
    <t xml:space="preserve"> (in years)</t>
  </si>
  <si>
    <t>Market data</t>
  </si>
  <si>
    <r>
      <t xml:space="preserve">   Underlying price of the asset (S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>)</t>
    </r>
  </si>
  <si>
    <t xml:space="preserve">   Volatilité (σ)</t>
  </si>
  <si>
    <t xml:space="preserve">   Risk-free rate (r)</t>
  </si>
  <si>
    <t xml:space="preserve">   Dividend yield (q)</t>
  </si>
  <si>
    <t>Price of the underlying asset</t>
  </si>
  <si>
    <r>
      <rPr>
        <sz val="12"/>
        <color theme="1"/>
        <rFont val="Arial"/>
        <family val="2"/>
      </rPr>
      <t>d</t>
    </r>
    <r>
      <rPr>
        <vertAlign val="subscript"/>
        <sz val="12"/>
        <color theme="1"/>
        <rFont val="Arial"/>
        <family val="2"/>
      </rPr>
      <t>1</t>
    </r>
  </si>
  <si>
    <r>
      <rPr>
        <sz val="12"/>
        <color theme="1"/>
        <rFont val="Arial"/>
        <family val="2"/>
      </rPr>
      <t>d</t>
    </r>
    <r>
      <rPr>
        <vertAlign val="subscript"/>
        <sz val="12"/>
        <color theme="1"/>
        <rFont val="Arial"/>
        <family val="2"/>
      </rPr>
      <t>2</t>
    </r>
  </si>
  <si>
    <r>
      <t>N(d</t>
    </r>
    <r>
      <rPr>
        <vertAlign val="sub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)</t>
    </r>
  </si>
  <si>
    <t>Gamma of a Call option</t>
  </si>
  <si>
    <t>Call Gamma</t>
  </si>
  <si>
    <r>
      <t>N`(d</t>
    </r>
    <r>
      <rPr>
        <vertAlign val="sub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)</t>
    </r>
  </si>
  <si>
    <t>Data for the figure Call Gamma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</si>
</sst>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₹&quot;* #,##0.00_);_(&quot;₹&quot;* \(#,##0.00\);_(&quot;₹&quot;* &quot;-&quot;??_);_(@_)"/>
    <numFmt numFmtId="164" formatCode="#,##0.00\ &quot;€&quot;"/>
    <numFmt numFmtId="165" formatCode="0.000"/>
    <numFmt numFmtId="166" formatCode="0.00000"/>
    <numFmt numFmtId="167" formatCode="#,##0.00\ [$€-1]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Avenir Book"/>
      <family val="2"/>
    </font>
    <font>
      <sz val="9"/>
      <color rgb="FFFF0000"/>
      <name val="Avenir Book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bscript"/>
      <sz val="12"/>
      <name val="Arial"/>
      <family val="2"/>
    </font>
    <font>
      <vertAlign val="sub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9" fontId="4" fillId="0" borderId="0" xfId="0" applyNumberFormat="1" applyFont="1"/>
    <xf numFmtId="0" fontId="5" fillId="0" borderId="0" xfId="0" applyFont="1" applyAlignment="1">
      <alignment horizontal="center"/>
    </xf>
    <xf numFmtId="166" fontId="6" fillId="0" borderId="0" xfId="0" applyNumberFormat="1" applyFont="1"/>
    <xf numFmtId="166" fontId="0" fillId="0" borderId="0" xfId="0" applyNumberFormat="1"/>
    <xf numFmtId="0" fontId="7" fillId="2" borderId="0" xfId="0" applyFont="1" applyFill="1"/>
    <xf numFmtId="0" fontId="8" fillId="0" borderId="0" xfId="0" applyFont="1"/>
    <xf numFmtId="0" fontId="7" fillId="0" borderId="0" xfId="0" applyFont="1"/>
    <xf numFmtId="0" fontId="7" fillId="2" borderId="0" xfId="0" applyFont="1" applyFill="1" applyAlignment="1">
      <alignment vertical="center"/>
    </xf>
    <xf numFmtId="164" fontId="8" fillId="2" borderId="0" xfId="1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5" fontId="8" fillId="2" borderId="0" xfId="2" applyNumberFormat="1" applyFont="1" applyFill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8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076463887402"/>
          <c:y val="2.5798400060125067E-2"/>
          <c:w val="0.85014207526082652"/>
          <c:h val="0.83007285054948998"/>
        </c:manualLayout>
      </c:layout>
      <c:lineChart>
        <c:grouping val="standard"/>
        <c:varyColors val="0"/>
        <c:ser>
          <c:idx val="0"/>
          <c:order val="0"/>
          <c:tx>
            <c:v>Call Option - Gamma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'Option gamma Calculation'!$B$16:$B$116</c:f>
              <c:numCache>
                <c:formatCode>#,##0.00\ [$€-1]</c:formatCode>
                <c:ptCount val="10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  <c:pt idx="71">
                  <c:v>121</c:v>
                </c:pt>
                <c:pt idx="72">
                  <c:v>122</c:v>
                </c:pt>
                <c:pt idx="73">
                  <c:v>123</c:v>
                </c:pt>
                <c:pt idx="74">
                  <c:v>124</c:v>
                </c:pt>
                <c:pt idx="75">
                  <c:v>125</c:v>
                </c:pt>
                <c:pt idx="76">
                  <c:v>126</c:v>
                </c:pt>
                <c:pt idx="77">
                  <c:v>127</c:v>
                </c:pt>
                <c:pt idx="78">
                  <c:v>128</c:v>
                </c:pt>
                <c:pt idx="79">
                  <c:v>129</c:v>
                </c:pt>
                <c:pt idx="80">
                  <c:v>130</c:v>
                </c:pt>
                <c:pt idx="81">
                  <c:v>131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</c:numCache>
            </c:numRef>
          </c:cat>
          <c:val>
            <c:numRef>
              <c:f>'Option gamma Calculation'!$G$16:$G$116</c:f>
              <c:numCache>
                <c:formatCode>0.00</c:formatCode>
                <c:ptCount val="101"/>
                <c:pt idx="0">
                  <c:v>8.1789336003667875E-11</c:v>
                </c:pt>
                <c:pt idx="1">
                  <c:v>2.5906676230272969E-10</c:v>
                </c:pt>
                <c:pt idx="2">
                  <c:v>7.7612728137366448E-10</c:v>
                </c:pt>
                <c:pt idx="3">
                  <c:v>2.2052367415300981E-9</c:v>
                </c:pt>
                <c:pt idx="4">
                  <c:v>5.957940637709516E-9</c:v>
                </c:pt>
                <c:pt idx="5">
                  <c:v>1.5342727227174338E-8</c:v>
                </c:pt>
                <c:pt idx="6">
                  <c:v>3.7744689947863989E-8</c:v>
                </c:pt>
                <c:pt idx="7">
                  <c:v>8.8894997464297939E-8</c:v>
                </c:pt>
                <c:pt idx="8">
                  <c:v>2.0083185286034359E-7</c:v>
                </c:pt>
                <c:pt idx="9">
                  <c:v>4.3604962387094702E-7</c:v>
                </c:pt>
                <c:pt idx="10">
                  <c:v>9.1149420177605318E-7</c:v>
                </c:pt>
                <c:pt idx="11">
                  <c:v>1.8374226400971614E-6</c:v>
                </c:pt>
                <c:pt idx="12">
                  <c:v>3.5775267445895473E-6</c:v>
                </c:pt>
                <c:pt idx="13">
                  <c:v>6.7378110096533653E-6</c:v>
                </c:pt>
                <c:pt idx="14">
                  <c:v>1.2292065971736119E-5</c:v>
                </c:pt>
                <c:pt idx="15">
                  <c:v>2.175084203981456E-5</c:v>
                </c:pt>
                <c:pt idx="16">
                  <c:v>3.7378050550587845E-5</c:v>
                </c:pt>
                <c:pt idx="17">
                  <c:v>6.2454268729529686E-5</c:v>
                </c:pt>
                <c:pt idx="18">
                  <c:v>1.015783632795086E-4</c:v>
                </c:pt>
                <c:pt idx="19">
                  <c:v>1.6098947937332765E-4</c:v>
                </c:pt>
                <c:pt idx="20">
                  <c:v>2.4888062545604025E-4</c:v>
                </c:pt>
                <c:pt idx="21">
                  <c:v>3.7566443868411063E-4</c:v>
                </c:pt>
                <c:pt idx="22">
                  <c:v>5.5414310525875017E-4</c:v>
                </c:pt>
                <c:pt idx="23">
                  <c:v>7.9952989477039362E-4</c:v>
                </c:pt>
                <c:pt idx="24">
                  <c:v>1.1292712507494842E-3</c:v>
                </c:pt>
                <c:pt idx="25">
                  <c:v>1.5626272057874637E-3</c:v>
                </c:pt>
                <c:pt idx="26">
                  <c:v>2.1199844790861819E-3</c:v>
                </c:pt>
                <c:pt idx="27">
                  <c:v>2.821900213878752E-3</c:v>
                </c:pt>
                <c:pt idx="28">
                  <c:v>3.6879029327352968E-3</c:v>
                </c:pt>
                <c:pt idx="29">
                  <c:v>4.7351078643791487E-3</c:v>
                </c:pt>
                <c:pt idx="30">
                  <c:v>5.9767325547744454E-3</c:v>
                </c:pt>
                <c:pt idx="31">
                  <c:v>7.4206216704043402E-3</c:v>
                </c:pt>
                <c:pt idx="32">
                  <c:v>9.0679036085907615E-3</c:v>
                </c:pt>
                <c:pt idx="33">
                  <c:v>1.0911903410790074E-2</c:v>
                </c:pt>
                <c:pt idx="34">
                  <c:v>1.2937425405921656E-2</c:v>
                </c:pt>
                <c:pt idx="35">
                  <c:v>1.5120495496151154E-2</c:v>
                </c:pt>
                <c:pt idx="36">
                  <c:v>1.7428619136196637E-2</c:v>
                </c:pt>
                <c:pt idx="37">
                  <c:v>1.9821570270008654E-2</c:v>
                </c:pt>
                <c:pt idx="38">
                  <c:v>2.2252683055565894E-2</c:v>
                </c:pt>
                <c:pt idx="39">
                  <c:v>2.4670576695783319E-2</c:v>
                </c:pt>
                <c:pt idx="40">
                  <c:v>2.7021208363554483E-2</c:v>
                </c:pt>
                <c:pt idx="41">
                  <c:v>2.9250123501833886E-2</c:v>
                </c:pt>
                <c:pt idx="42">
                  <c:v>3.1304758936666989E-2</c:v>
                </c:pt>
                <c:pt idx="43">
                  <c:v>3.3136653111942201E-2</c:v>
                </c:pt>
                <c:pt idx="44">
                  <c:v>3.4703428798586421E-2</c:v>
                </c:pt>
                <c:pt idx="45">
                  <c:v>3.5970435091454422E-2</c:v>
                </c:pt>
                <c:pt idx="46">
                  <c:v>3.691196471811016E-2</c:v>
                </c:pt>
                <c:pt idx="47">
                  <c:v>3.751199645092778E-2</c:v>
                </c:pt>
                <c:pt idx="48">
                  <c:v>3.7764447414126816E-2</c:v>
                </c:pt>
                <c:pt idx="49">
                  <c:v>3.7672953221612696E-2</c:v>
                </c:pt>
                <c:pt idx="50">
                  <c:v>3.7250222604106174E-2</c:v>
                </c:pt>
                <c:pt idx="51">
                  <c:v>3.6517035632806595E-2</c:v>
                </c:pt>
                <c:pt idx="52">
                  <c:v>3.5500969767902721E-2</c:v>
                </c:pt>
                <c:pt idx="53">
                  <c:v>3.4234945484945351E-2</c:v>
                </c:pt>
                <c:pt idx="54">
                  <c:v>3.2755683583838832E-2</c:v>
                </c:pt>
                <c:pt idx="55">
                  <c:v>3.1102160430967342E-2</c:v>
                </c:pt>
                <c:pt idx="56">
                  <c:v>2.931413665770987E-2</c:v>
                </c:pt>
                <c:pt idx="57">
                  <c:v>2.7430820755183986E-2</c:v>
                </c:pt>
                <c:pt idx="58">
                  <c:v>2.5489713099825392E-2</c:v>
                </c:pt>
                <c:pt idx="59">
                  <c:v>2.3525659632530459E-2</c:v>
                </c:pt>
                <c:pt idx="60">
                  <c:v>2.1570128892664086E-2</c:v>
                </c:pt>
                <c:pt idx="61">
                  <c:v>1.9650712297195113E-2</c:v>
                </c:pt>
                <c:pt idx="62">
                  <c:v>1.7790836075374097E-2</c:v>
                </c:pt>
                <c:pt idx="63">
                  <c:v>1.6009664451689606E-2</c:v>
                </c:pt>
                <c:pt idx="64">
                  <c:v>1.4322167588185017E-2</c:v>
                </c:pt>
                <c:pt idx="65">
                  <c:v>1.2739324316101868E-2</c:v>
                </c:pt>
                <c:pt idx="66">
                  <c:v>1.1268428516392604E-2</c:v>
                </c:pt>
                <c:pt idx="67">
                  <c:v>9.9134687602084638E-3</c:v>
                </c:pt>
                <c:pt idx="68">
                  <c:v>8.6755530573701858E-3</c:v>
                </c:pt>
                <c:pt idx="69">
                  <c:v>7.553353841458616E-3</c:v>
                </c:pt>
                <c:pt idx="70">
                  <c:v>6.5435522311644108E-3</c:v>
                </c:pt>
                <c:pt idx="71">
                  <c:v>5.6412647868698306E-3</c:v>
                </c:pt>
                <c:pt idx="72">
                  <c:v>4.8404401318713122E-3</c:v>
                </c:pt>
                <c:pt idx="73">
                  <c:v>4.1342167020095239E-3</c:v>
                </c:pt>
                <c:pt idx="74">
                  <c:v>3.5152363673095059E-3</c:v>
                </c:pt>
                <c:pt idx="75">
                  <c:v>2.975911638764065E-3</c:v>
                </c:pt>
                <c:pt idx="76">
                  <c:v>2.5086465904073244E-3</c:v>
                </c:pt>
                <c:pt idx="77">
                  <c:v>2.1060134920784508E-3</c:v>
                </c:pt>
                <c:pt idx="78">
                  <c:v>1.7608884946050025E-3</c:v>
                </c:pt>
                <c:pt idx="79">
                  <c:v>1.4665505911861411E-3</c:v>
                </c:pt>
                <c:pt idx="80">
                  <c:v>1.2167485639333741E-3</c:v>
                </c:pt>
                <c:pt idx="81">
                  <c:v>1.0057407854979134E-3</c:v>
                </c:pt>
                <c:pt idx="82">
                  <c:v>8.2831265458431437E-4</c:v>
                </c:pt>
                <c:pt idx="83">
                  <c:v>6.797761682584137E-4</c:v>
                </c:pt>
                <c:pt idx="84">
                  <c:v>5.5595573313756965E-4</c:v>
                </c:pt>
                <c:pt idx="85">
                  <c:v>4.5316384263275131E-4</c:v>
                </c:pt>
                <c:pt idx="86">
                  <c:v>3.681697397134274E-4</c:v>
                </c:pt>
                <c:pt idx="87">
                  <c:v>2.9816367622452407E-4</c:v>
                </c:pt>
                <c:pt idx="88">
                  <c:v>2.4071889409775296E-4</c:v>
                </c:pt>
                <c:pt idx="89">
                  <c:v>1.9375300687818323E-4</c:v>
                </c:pt>
                <c:pt idx="90">
                  <c:v>1.5549006156006964E-4</c:v>
                </c:pt>
                <c:pt idx="91">
                  <c:v>1.2442421547295568E-4</c:v>
                </c:pt>
                <c:pt idx="92">
                  <c:v>9.9285671683892448E-5</c:v>
                </c:pt>
                <c:pt idx="93">
                  <c:v>7.9009277070043492E-5</c:v>
                </c:pt>
                <c:pt idx="94">
                  <c:v>6.2705995946528499E-5</c:v>
                </c:pt>
                <c:pt idx="95">
                  <c:v>4.9637323829272993E-5</c:v>
                </c:pt>
                <c:pt idx="96">
                  <c:v>3.9192594931696193E-5</c:v>
                </c:pt>
                <c:pt idx="97">
                  <c:v>3.0869057583678825E-5</c:v>
                </c:pt>
                <c:pt idx="98">
                  <c:v>2.4254538375380784E-5</c:v>
                </c:pt>
                <c:pt idx="99">
                  <c:v>1.9012483342379281E-5</c:v>
                </c:pt>
                <c:pt idx="100">
                  <c:v>1.4869148345465917E-5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1-344F-BDFF-F361391EE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82784"/>
        <c:axId val="37584432"/>
      </c:lineChart>
      <c:catAx>
        <c:axId val="37582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>
                    <a:solidFill>
                      <a:sysClr val="windowText" lastClr="000000"/>
                    </a:solidFill>
                  </a:rPr>
                  <a:t>Price of the underlying asset</a:t>
                </a:r>
              </a:p>
            </c:rich>
          </c:tx>
          <c:layout>
            <c:manualLayout>
              <c:xMode val="edge"/>
              <c:yMode val="edge"/>
              <c:x val="0.42821201679292348"/>
              <c:y val="0.92236433251864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€-2]\ * #,##0_-;\-[$€-2]\ * #,##0_-;_-[$€-2]\ * &quot;-&quot;_-;_-@_-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8443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7584432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>
                    <a:solidFill>
                      <a:sysClr val="windowText" lastClr="000000"/>
                    </a:solidFill>
                  </a:rPr>
                  <a:t>Gamma of a call option</a:t>
                </a:r>
              </a:p>
            </c:rich>
          </c:tx>
          <c:layout>
            <c:manualLayout>
              <c:xMode val="edge"/>
              <c:yMode val="edge"/>
              <c:x val="1.5020560907900079E-2"/>
              <c:y val="0.3027841130301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8278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D88F487-C0CA-684B-96B2-C5BB6830953A}">
  <sheetPr/>
  <sheetViews>
    <sheetView zoomScale="12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560" cy="6075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BF95A1-F81B-494D-BA1B-42BC468966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FE48-02D9-434D-8103-36F72E6E8AFE}">
  <dimension ref="A1:L116"/>
  <sheetViews>
    <sheetView showGridLines="0" tabSelected="1" zoomScale="109" zoomScaleNormal="160" workbookViewId="0">
      <selection activeCell="E12" sqref="E12"/>
    </sheetView>
  </sheetViews>
  <sheetFormatPr baseColWidth="10" defaultRowHeight="16" x14ac:dyDescent="0.2"/>
  <cols>
    <col min="1" max="1" width="2.33203125" customWidth="1"/>
    <col min="2" max="2" width="36.6640625" customWidth="1"/>
    <col min="3" max="3" width="11.33203125" customWidth="1"/>
    <col min="4" max="4" width="14.33203125" customWidth="1"/>
    <col min="5" max="5" width="11" bestFit="1" customWidth="1"/>
    <col min="6" max="6" width="12.1640625" customWidth="1"/>
    <col min="7" max="8" width="14" customWidth="1"/>
    <col min="9" max="9" width="4.5" customWidth="1"/>
    <col min="10" max="11" width="11" bestFit="1" customWidth="1"/>
    <col min="12" max="12" width="9.5" bestFit="1" customWidth="1"/>
  </cols>
  <sheetData>
    <row r="1" spans="1:12" ht="17" x14ac:dyDescent="0.25">
      <c r="A1" s="8" t="s">
        <v>13</v>
      </c>
      <c r="B1" s="9"/>
      <c r="C1" s="10"/>
      <c r="D1" s="10"/>
      <c r="E1" s="10"/>
      <c r="F1" s="1"/>
      <c r="G1" s="1"/>
      <c r="H1" s="1"/>
      <c r="I1" s="1"/>
      <c r="J1" s="1"/>
      <c r="K1" s="1"/>
    </row>
    <row r="2" spans="1:12" ht="17" x14ac:dyDescent="0.25">
      <c r="A2" s="9"/>
      <c r="B2" s="10"/>
      <c r="C2" s="10"/>
      <c r="D2" s="10"/>
      <c r="E2" s="10"/>
      <c r="F2" s="1"/>
      <c r="G2" s="1"/>
      <c r="H2" s="1"/>
      <c r="I2" s="1"/>
      <c r="J2" s="1"/>
      <c r="K2" s="1"/>
    </row>
    <row r="3" spans="1:12" ht="17" x14ac:dyDescent="0.25">
      <c r="A3" s="9"/>
      <c r="B3" s="11" t="s">
        <v>0</v>
      </c>
      <c r="C3" s="11"/>
      <c r="D3" s="11"/>
      <c r="E3" s="12"/>
      <c r="F3" s="3"/>
      <c r="G3" s="3"/>
      <c r="H3" s="3"/>
      <c r="I3" s="3"/>
      <c r="J3" s="3"/>
      <c r="K3" s="3"/>
    </row>
    <row r="4" spans="1:12" ht="17" x14ac:dyDescent="0.25">
      <c r="A4" s="9"/>
      <c r="B4" s="13" t="s">
        <v>1</v>
      </c>
      <c r="C4" s="14">
        <v>100</v>
      </c>
      <c r="D4" s="15"/>
      <c r="E4" s="12"/>
      <c r="F4" s="3"/>
      <c r="G4" s="3"/>
      <c r="H4" s="3"/>
      <c r="I4" s="3"/>
      <c r="J4" s="3"/>
      <c r="K4" s="3"/>
    </row>
    <row r="5" spans="1:12" ht="17" x14ac:dyDescent="0.25">
      <c r="A5" s="9"/>
      <c r="B5" s="13" t="s">
        <v>2</v>
      </c>
      <c r="C5" s="16">
        <f>18/252</f>
        <v>7.1428571428571425E-2</v>
      </c>
      <c r="D5" s="15" t="s">
        <v>3</v>
      </c>
      <c r="E5" s="12"/>
      <c r="F5" s="3"/>
      <c r="G5" s="3"/>
      <c r="H5" s="3"/>
      <c r="I5" s="3"/>
      <c r="J5" s="3"/>
      <c r="K5" s="3"/>
    </row>
    <row r="6" spans="1:12" ht="17" x14ac:dyDescent="0.25">
      <c r="A6" s="9"/>
      <c r="B6" s="17"/>
      <c r="C6" s="18"/>
      <c r="D6" s="19"/>
      <c r="E6" s="20"/>
      <c r="F6" s="3"/>
      <c r="G6" s="3"/>
      <c r="H6" s="3"/>
      <c r="I6" s="3"/>
      <c r="J6" s="3"/>
      <c r="K6" s="3"/>
    </row>
    <row r="7" spans="1:12" ht="17" x14ac:dyDescent="0.25">
      <c r="A7" s="9"/>
      <c r="B7" s="21" t="s">
        <v>4</v>
      </c>
      <c r="C7" s="22"/>
      <c r="D7" s="12"/>
      <c r="E7" s="15"/>
      <c r="F7" s="3"/>
      <c r="G7" s="3"/>
      <c r="H7" s="3"/>
      <c r="I7" s="3"/>
      <c r="J7" s="3"/>
      <c r="K7" s="3"/>
    </row>
    <row r="8" spans="1:12" ht="18" x14ac:dyDescent="0.25">
      <c r="A8" s="9"/>
      <c r="B8" s="13" t="s">
        <v>5</v>
      </c>
      <c r="C8" s="12">
        <v>101</v>
      </c>
      <c r="D8" s="12"/>
      <c r="E8" s="15"/>
      <c r="F8" s="3"/>
      <c r="G8" s="3"/>
      <c r="H8" s="3"/>
      <c r="I8" s="3"/>
      <c r="J8" s="3"/>
      <c r="K8" s="3"/>
    </row>
    <row r="9" spans="1:12" x14ac:dyDescent="0.2">
      <c r="A9" s="9"/>
      <c r="B9" s="13" t="s">
        <v>6</v>
      </c>
      <c r="C9" s="23">
        <v>0.4</v>
      </c>
      <c r="D9" s="12"/>
      <c r="E9" s="15"/>
    </row>
    <row r="10" spans="1:12" x14ac:dyDescent="0.2">
      <c r="A10" s="9"/>
      <c r="B10" s="13" t="s">
        <v>7</v>
      </c>
      <c r="C10" s="23">
        <v>0.01</v>
      </c>
      <c r="D10" s="12"/>
      <c r="E10" s="15"/>
      <c r="F10" s="5"/>
      <c r="G10" s="5"/>
      <c r="H10" s="5"/>
      <c r="J10" s="5"/>
      <c r="K10" s="5"/>
      <c r="L10" s="5"/>
    </row>
    <row r="11" spans="1:12" x14ac:dyDescent="0.2">
      <c r="A11" s="9"/>
      <c r="B11" s="13" t="s">
        <v>8</v>
      </c>
      <c r="C11" s="23">
        <v>0</v>
      </c>
      <c r="D11" s="12"/>
      <c r="E11" s="15"/>
      <c r="F11" s="6"/>
      <c r="G11" s="6"/>
      <c r="H11" s="6"/>
      <c r="J11" s="6"/>
      <c r="K11" s="6"/>
      <c r="L11" s="7"/>
    </row>
    <row r="12" spans="1:12" x14ac:dyDescent="0.2">
      <c r="A12" s="9"/>
      <c r="B12" s="13"/>
      <c r="C12" s="23"/>
      <c r="D12" s="12"/>
      <c r="E12" s="15"/>
      <c r="F12" s="6"/>
      <c r="G12" s="6"/>
      <c r="H12" s="6"/>
      <c r="J12" s="6"/>
      <c r="K12" s="6"/>
      <c r="L12" s="7"/>
    </row>
    <row r="13" spans="1:12" ht="17" x14ac:dyDescent="0.25">
      <c r="B13" s="2"/>
      <c r="C13" s="2"/>
      <c r="D13" s="4"/>
      <c r="E13" s="3"/>
      <c r="F13" s="6"/>
      <c r="G13" s="6"/>
      <c r="H13" s="6"/>
      <c r="J13" s="6"/>
      <c r="K13" s="6"/>
      <c r="L13" s="7"/>
    </row>
    <row r="14" spans="1:12" x14ac:dyDescent="0.2">
      <c r="B14" s="28" t="s">
        <v>16</v>
      </c>
      <c r="C14" s="28"/>
      <c r="D14" s="28"/>
      <c r="E14" s="28"/>
      <c r="F14" s="28"/>
      <c r="G14" s="28"/>
      <c r="H14" s="6"/>
      <c r="J14" s="6"/>
      <c r="K14" s="6"/>
      <c r="L14" s="7"/>
    </row>
    <row r="15" spans="1:12" ht="19" x14ac:dyDescent="0.2">
      <c r="B15" s="24" t="s">
        <v>9</v>
      </c>
      <c r="C15" s="25" t="s">
        <v>10</v>
      </c>
      <c r="D15" s="25" t="s">
        <v>11</v>
      </c>
      <c r="E15" s="24" t="s">
        <v>12</v>
      </c>
      <c r="F15" s="24" t="s">
        <v>15</v>
      </c>
      <c r="G15" s="24" t="s">
        <v>14</v>
      </c>
      <c r="H15" s="6"/>
      <c r="J15" s="6"/>
      <c r="K15" s="6"/>
      <c r="L15" s="7"/>
    </row>
    <row r="16" spans="1:12" x14ac:dyDescent="0.2">
      <c r="B16" s="26">
        <v>50</v>
      </c>
      <c r="C16" s="27">
        <f>(LN(B16/$C$4)+($C$10-$C$11+($C$9^2)/2)*$C$5)/($C$9*SQRT($C$5))</f>
        <v>-6.4236643912288285</v>
      </c>
      <c r="D16" s="27">
        <f>C16-($C$9*SQRT($C$5))</f>
        <v>-6.5305688879937982</v>
      </c>
      <c r="E16" s="27">
        <f>_xlfn.NORM.DIST(C16,0,1,TRUE)</f>
        <v>6.6516165421240069E-11</v>
      </c>
      <c r="F16" s="27">
        <f>EXP(-(C16^2)/2)/SQRT(2*PI())</f>
        <v>4.3718239031065681E-10</v>
      </c>
      <c r="G16" s="27">
        <f>EXP(-$C$11*$C$5)/(B16*$C$9*SQRT($C$5))*F16</f>
        <v>8.1789336003667875E-11</v>
      </c>
      <c r="H16" s="6"/>
      <c r="J16" s="6"/>
      <c r="K16" s="6"/>
      <c r="L16" s="7"/>
    </row>
    <row r="17" spans="2:12" x14ac:dyDescent="0.2">
      <c r="B17" s="26">
        <v>51</v>
      </c>
      <c r="C17" s="27">
        <f t="shared" ref="C17:C80" si="0">(LN(B17/$C$4)+($C$10-$C$11+($C$9^2)/2)*$C$5)/($C$9*SQRT($C$5))</f>
        <v>-6.238427774478124</v>
      </c>
      <c r="D17" s="27">
        <f t="shared" ref="D17:D80" si="1">C17-($C$9*SQRT($C$5))</f>
        <v>-6.3453322712430937</v>
      </c>
      <c r="E17" s="27">
        <f t="shared" ref="E17:E80" si="2">_xlfn.NORM.DIST(C17,0,1,TRUE)</f>
        <v>2.2099530509056491E-10</v>
      </c>
      <c r="F17" s="27">
        <f t="shared" ref="F17:F80" si="3">EXP(-(C17^2)/2)/SQRT(2*PI())</f>
        <v>1.4124654944776713E-9</v>
      </c>
      <c r="G17" s="27">
        <f t="shared" ref="G17:G80" si="4">EXP(-$C$11*$C$5)/(B17*$C$9*SQRT($C$5))*F17</f>
        <v>2.5906676230272969E-10</v>
      </c>
      <c r="H17" s="6"/>
      <c r="J17" s="6"/>
      <c r="K17" s="6"/>
      <c r="L17" s="7"/>
    </row>
    <row r="18" spans="2:12" x14ac:dyDescent="0.2">
      <c r="B18" s="26">
        <v>52</v>
      </c>
      <c r="C18" s="27">
        <f t="shared" si="0"/>
        <v>-6.0567882135175362</v>
      </c>
      <c r="D18" s="27">
        <f t="shared" si="1"/>
        <v>-6.1636927102825059</v>
      </c>
      <c r="E18" s="27">
        <f t="shared" si="2"/>
        <v>6.9433111533062567E-10</v>
      </c>
      <c r="F18" s="27">
        <f t="shared" si="3"/>
        <v>4.3145178149224162E-9</v>
      </c>
      <c r="G18" s="27">
        <f t="shared" si="4"/>
        <v>7.7612728137366448E-10</v>
      </c>
      <c r="H18" s="6"/>
      <c r="J18" s="6"/>
      <c r="K18" s="6"/>
      <c r="L18" s="7"/>
    </row>
    <row r="19" spans="2:12" x14ac:dyDescent="0.2">
      <c r="B19" s="26">
        <v>53</v>
      </c>
      <c r="C19" s="27">
        <f t="shared" si="0"/>
        <v>-5.8786086649755136</v>
      </c>
      <c r="D19" s="27">
        <f t="shared" si="1"/>
        <v>-5.9855131617404833</v>
      </c>
      <c r="E19" s="27">
        <f t="shared" si="2"/>
        <v>2.0686458672398165E-9</v>
      </c>
      <c r="F19" s="27">
        <f t="shared" si="3"/>
        <v>1.2494735377347535E-8</v>
      </c>
      <c r="G19" s="27">
        <f t="shared" si="4"/>
        <v>2.2052367415300981E-9</v>
      </c>
      <c r="H19" s="6"/>
      <c r="J19" s="6"/>
      <c r="K19" s="6"/>
      <c r="L19" s="7"/>
    </row>
    <row r="20" spans="2:12" x14ac:dyDescent="0.2">
      <c r="B20" s="26">
        <v>54</v>
      </c>
      <c r="C20" s="27">
        <f t="shared" si="0"/>
        <v>-5.7037597710768093</v>
      </c>
      <c r="D20" s="27">
        <f t="shared" si="1"/>
        <v>-5.810664267841779</v>
      </c>
      <c r="E20" s="27">
        <f t="shared" si="2"/>
        <v>5.8596606570463912E-9</v>
      </c>
      <c r="F20" s="27">
        <f t="shared" si="3"/>
        <v>3.4394254864014533E-8</v>
      </c>
      <c r="G20" s="27">
        <f t="shared" si="4"/>
        <v>5.957940637709516E-9</v>
      </c>
      <c r="H20" s="6"/>
      <c r="J20" s="6"/>
      <c r="K20" s="6"/>
      <c r="L20" s="7"/>
    </row>
    <row r="21" spans="2:12" x14ac:dyDescent="0.2">
      <c r="B21" s="26">
        <v>55</v>
      </c>
      <c r="C21" s="27">
        <f t="shared" si="0"/>
        <v>-5.5321192954798173</v>
      </c>
      <c r="D21" s="27">
        <f t="shared" si="1"/>
        <v>-5.639023792244787</v>
      </c>
      <c r="E21" s="27">
        <f t="shared" si="2"/>
        <v>1.5819229871245276E-8</v>
      </c>
      <c r="F21" s="27">
        <f t="shared" si="3"/>
        <v>9.0211359327279983E-8</v>
      </c>
      <c r="G21" s="27">
        <f t="shared" si="4"/>
        <v>1.5342727227174338E-8</v>
      </c>
      <c r="H21" s="6"/>
      <c r="J21" s="6"/>
      <c r="K21" s="6"/>
      <c r="L21" s="7"/>
    </row>
    <row r="22" spans="2:12" x14ac:dyDescent="0.2">
      <c r="B22" s="26">
        <v>56</v>
      </c>
      <c r="C22" s="27">
        <f t="shared" si="0"/>
        <v>-5.3635716099480089</v>
      </c>
      <c r="D22" s="27">
        <f t="shared" si="1"/>
        <v>-5.4704761067129786</v>
      </c>
      <c r="E22" s="27">
        <f t="shared" si="2"/>
        <v>4.0796141467560472E-8</v>
      </c>
      <c r="F22" s="27">
        <f t="shared" si="3"/>
        <v>2.2596431672786791E-7</v>
      </c>
      <c r="G22" s="27">
        <f t="shared" si="4"/>
        <v>3.7744689947863989E-8</v>
      </c>
      <c r="H22" s="6"/>
      <c r="J22" s="6"/>
      <c r="K22" s="6"/>
      <c r="L22" s="7"/>
    </row>
    <row r="23" spans="2:12" x14ac:dyDescent="0.2">
      <c r="B23" s="26">
        <v>57</v>
      </c>
      <c r="C23" s="27">
        <f t="shared" si="0"/>
        <v>-5.1980072264561397</v>
      </c>
      <c r="D23" s="27">
        <f t="shared" si="1"/>
        <v>-5.3049117232211094</v>
      </c>
      <c r="E23" s="27">
        <f t="shared" si="2"/>
        <v>1.0071814982480093E-7</v>
      </c>
      <c r="F23" s="27">
        <f t="shared" si="3"/>
        <v>5.4168667322410997E-7</v>
      </c>
      <c r="G23" s="27">
        <f t="shared" si="4"/>
        <v>8.8894997464297939E-8</v>
      </c>
      <c r="H23" s="6"/>
      <c r="J23" s="6"/>
      <c r="K23" s="6"/>
      <c r="L23" s="7"/>
    </row>
    <row r="24" spans="2:12" x14ac:dyDescent="0.2">
      <c r="B24" s="26">
        <v>58</v>
      </c>
      <c r="C24" s="27">
        <f t="shared" si="0"/>
        <v>-5.0353223699892968</v>
      </c>
      <c r="D24" s="27">
        <f t="shared" si="1"/>
        <v>-5.1422268667542665</v>
      </c>
      <c r="E24" s="27">
        <f t="shared" si="2"/>
        <v>2.3852265944216518E-7</v>
      </c>
      <c r="F24" s="27">
        <f t="shared" si="3"/>
        <v>1.2452500335358662E-6</v>
      </c>
      <c r="G24" s="27">
        <f t="shared" si="4"/>
        <v>2.0083185286034359E-7</v>
      </c>
      <c r="H24" s="6"/>
      <c r="J24" s="6"/>
      <c r="K24" s="6"/>
      <c r="L24" s="7"/>
    </row>
    <row r="25" spans="2:12" x14ac:dyDescent="0.2">
      <c r="B25" s="26">
        <v>59</v>
      </c>
      <c r="C25" s="27">
        <f t="shared" si="0"/>
        <v>-4.8754185878604464</v>
      </c>
      <c r="D25" s="27">
        <f t="shared" si="1"/>
        <v>-4.9823230846254161</v>
      </c>
      <c r="E25" s="27">
        <f t="shared" si="2"/>
        <v>5.4288984772431951E-7</v>
      </c>
      <c r="F25" s="27">
        <f t="shared" si="3"/>
        <v>2.7503242706641982E-6</v>
      </c>
      <c r="G25" s="27">
        <f t="shared" si="4"/>
        <v>4.3604962387094702E-7</v>
      </c>
      <c r="H25" s="6"/>
      <c r="J25" s="6"/>
      <c r="K25" s="6"/>
      <c r="L25" s="7"/>
    </row>
    <row r="26" spans="2:12" x14ac:dyDescent="0.2">
      <c r="B26" s="26">
        <v>60</v>
      </c>
      <c r="C26" s="27">
        <f t="shared" si="0"/>
        <v>-4.718202391863267</v>
      </c>
      <c r="D26" s="27">
        <f t="shared" si="1"/>
        <v>-4.8251068886282367</v>
      </c>
      <c r="E26" s="27">
        <f t="shared" si="2"/>
        <v>1.1896886084617553E-6</v>
      </c>
      <c r="F26" s="27">
        <f t="shared" si="3"/>
        <v>5.8465697367034062E-6</v>
      </c>
      <c r="G26" s="27">
        <f t="shared" si="4"/>
        <v>9.1149420177605318E-7</v>
      </c>
      <c r="H26" s="6"/>
      <c r="J26" s="6"/>
      <c r="K26" s="6"/>
      <c r="L26" s="7"/>
    </row>
    <row r="27" spans="2:12" x14ac:dyDescent="0.2">
      <c r="B27" s="26">
        <v>61</v>
      </c>
      <c r="C27" s="27">
        <f t="shared" si="0"/>
        <v>-4.5635849300033566</v>
      </c>
      <c r="D27" s="27">
        <f t="shared" si="1"/>
        <v>-4.6704894267683263</v>
      </c>
      <c r="E27" s="27">
        <f t="shared" si="2"/>
        <v>2.5143726514359281E-6</v>
      </c>
      <c r="F27" s="27">
        <f t="shared" si="3"/>
        <v>1.1982153303733101E-5</v>
      </c>
      <c r="G27" s="27">
        <f t="shared" si="4"/>
        <v>1.8374226400971614E-6</v>
      </c>
      <c r="H27" s="6"/>
      <c r="J27" s="6"/>
      <c r="K27" s="6"/>
      <c r="L27" s="7"/>
    </row>
    <row r="28" spans="2:12" x14ac:dyDescent="0.2">
      <c r="B28" s="26">
        <v>62</v>
      </c>
      <c r="C28" s="27">
        <f t="shared" si="0"/>
        <v>-4.4114816849216352</v>
      </c>
      <c r="D28" s="27">
        <f t="shared" si="1"/>
        <v>-4.5183861816866049</v>
      </c>
      <c r="E28" s="27">
        <f t="shared" si="2"/>
        <v>5.1332819902193931E-6</v>
      </c>
      <c r="F28" s="27">
        <f t="shared" si="3"/>
        <v>2.3712129170201095E-5</v>
      </c>
      <c r="G28" s="27">
        <f t="shared" si="4"/>
        <v>3.5775267445895473E-6</v>
      </c>
      <c r="H28" s="6"/>
      <c r="J28" s="6"/>
      <c r="K28" s="6"/>
      <c r="L28" s="7"/>
    </row>
    <row r="29" spans="2:12" x14ac:dyDescent="0.2">
      <c r="B29" s="26">
        <v>63</v>
      </c>
      <c r="C29" s="27">
        <f t="shared" si="0"/>
        <v>-4.2618121964470959</v>
      </c>
      <c r="D29" s="27">
        <f t="shared" si="1"/>
        <v>-4.3687166932120656</v>
      </c>
      <c r="E29" s="27">
        <f t="shared" si="2"/>
        <v>1.0138791103505306E-5</v>
      </c>
      <c r="F29" s="27">
        <f t="shared" si="3"/>
        <v>4.5379044602921353E-5</v>
      </c>
      <c r="G29" s="27">
        <f t="shared" si="4"/>
        <v>6.7378110096533653E-6</v>
      </c>
      <c r="H29" s="6"/>
      <c r="J29" s="6"/>
      <c r="K29" s="6"/>
      <c r="L29" s="7"/>
    </row>
    <row r="30" spans="2:12" x14ac:dyDescent="0.2">
      <c r="B30" s="26">
        <v>64</v>
      </c>
      <c r="C30" s="27">
        <f t="shared" si="0"/>
        <v>-4.1144998059986184</v>
      </c>
      <c r="D30" s="27">
        <f t="shared" si="1"/>
        <v>-4.2214043027635881</v>
      </c>
      <c r="E30" s="27">
        <f t="shared" si="2"/>
        <v>1.9400994260509746E-5</v>
      </c>
      <c r="F30" s="27">
        <f t="shared" si="3"/>
        <v>8.4100936122256573E-5</v>
      </c>
      <c r="G30" s="27">
        <f t="shared" si="4"/>
        <v>1.2292065971736119E-5</v>
      </c>
      <c r="H30" s="6"/>
      <c r="J30" s="6"/>
      <c r="K30" s="6"/>
      <c r="L30" s="7"/>
    </row>
    <row r="31" spans="2:12" x14ac:dyDescent="0.2">
      <c r="B31" s="26">
        <v>65</v>
      </c>
      <c r="C31" s="27">
        <f t="shared" si="0"/>
        <v>-3.9694714208030795</v>
      </c>
      <c r="D31" s="27">
        <f t="shared" si="1"/>
        <v>-4.0763759175680496</v>
      </c>
      <c r="E31" s="27">
        <f t="shared" si="2"/>
        <v>3.6016122706434053E-5</v>
      </c>
      <c r="F31" s="27">
        <f t="shared" si="3"/>
        <v>1.5114208346124703E-4</v>
      </c>
      <c r="G31" s="27">
        <f t="shared" si="4"/>
        <v>2.175084203981456E-5</v>
      </c>
      <c r="H31" s="6"/>
      <c r="J31" s="6"/>
      <c r="K31" s="6"/>
      <c r="L31" s="7"/>
    </row>
    <row r="32" spans="2:12" x14ac:dyDescent="0.2">
      <c r="B32" s="26">
        <v>66</v>
      </c>
      <c r="C32" s="27">
        <f t="shared" si="0"/>
        <v>-3.8266572961142549</v>
      </c>
      <c r="D32" s="27">
        <f t="shared" si="1"/>
        <v>-3.9335617928792246</v>
      </c>
      <c r="E32" s="27">
        <f t="shared" si="2"/>
        <v>6.4947578856680376E-5</v>
      </c>
      <c r="F32" s="27">
        <f t="shared" si="3"/>
        <v>2.6372819115496883E-4</v>
      </c>
      <c r="G32" s="27">
        <f t="shared" si="4"/>
        <v>3.7378050550587845E-5</v>
      </c>
      <c r="H32" s="6"/>
      <c r="J32" s="6"/>
      <c r="K32" s="6"/>
      <c r="L32" s="7"/>
    </row>
    <row r="33" spans="2:12" x14ac:dyDescent="0.2">
      <c r="B33" s="26">
        <v>67</v>
      </c>
      <c r="C33" s="27">
        <f t="shared" si="0"/>
        <v>-3.6859908338081704</v>
      </c>
      <c r="D33" s="27">
        <f t="shared" si="1"/>
        <v>-3.7928953305731401</v>
      </c>
      <c r="E33" s="27">
        <f t="shared" si="2"/>
        <v>1.1390727521892647E-4</v>
      </c>
      <c r="F33" s="27">
        <f t="shared" si="3"/>
        <v>4.4733502534675539E-4</v>
      </c>
      <c r="G33" s="27">
        <f t="shared" si="4"/>
        <v>6.2454268729529686E-5</v>
      </c>
      <c r="H33" s="6"/>
      <c r="J33" s="6"/>
      <c r="K33" s="6"/>
      <c r="L33" s="7"/>
    </row>
    <row r="34" spans="2:12" x14ac:dyDescent="0.2">
      <c r="B34" s="26">
        <v>68</v>
      </c>
      <c r="C34" s="27">
        <f t="shared" si="0"/>
        <v>-3.5474083958990179</v>
      </c>
      <c r="D34" s="27">
        <f t="shared" si="1"/>
        <v>-3.6543128926639876</v>
      </c>
      <c r="E34" s="27">
        <f t="shared" si="2"/>
        <v>1.9452050756609411E-4</v>
      </c>
      <c r="F34" s="27">
        <f t="shared" si="3"/>
        <v>7.3842449898515029E-4</v>
      </c>
      <c r="G34" s="27">
        <f t="shared" si="4"/>
        <v>1.015783632795086E-4</v>
      </c>
      <c r="H34" s="6"/>
      <c r="J34" s="6"/>
      <c r="K34" s="6"/>
      <c r="L34" s="7"/>
    </row>
    <row r="35" spans="2:12" x14ac:dyDescent="0.2">
      <c r="B35" s="26">
        <v>69</v>
      </c>
      <c r="C35" s="27">
        <f t="shared" si="0"/>
        <v>-3.4108491316685514</v>
      </c>
      <c r="D35" s="27">
        <f t="shared" si="1"/>
        <v>-3.5177536284335211</v>
      </c>
      <c r="E35" s="27">
        <f t="shared" si="2"/>
        <v>3.23804571268725E-4</v>
      </c>
      <c r="F35" s="27">
        <f t="shared" si="3"/>
        <v>1.1875244501033451E-3</v>
      </c>
      <c r="G35" s="27">
        <f t="shared" si="4"/>
        <v>1.6098947937332765E-4</v>
      </c>
      <c r="H35" s="6"/>
      <c r="J35" s="6"/>
      <c r="K35" s="6"/>
      <c r="L35" s="7"/>
    </row>
    <row r="36" spans="2:12" x14ac:dyDescent="0.2">
      <c r="B36" s="26">
        <v>70</v>
      </c>
      <c r="C36" s="27">
        <f t="shared" si="0"/>
        <v>-3.2762548172335531</v>
      </c>
      <c r="D36" s="27">
        <f t="shared" si="1"/>
        <v>-3.3831593139985228</v>
      </c>
      <c r="E36" s="27">
        <f t="shared" si="2"/>
        <v>5.2596802130726219E-4</v>
      </c>
      <c r="F36" s="27">
        <f t="shared" si="3"/>
        <v>1.8624520613250237E-3</v>
      </c>
      <c r="G36" s="27">
        <f t="shared" si="4"/>
        <v>2.4888062545604025E-4</v>
      </c>
      <c r="H36" s="6"/>
      <c r="J36" s="6"/>
      <c r="K36" s="6"/>
      <c r="L36" s="7"/>
    </row>
    <row r="37" spans="2:12" x14ac:dyDescent="0.2">
      <c r="B37" s="26">
        <v>71</v>
      </c>
      <c r="C37" s="27">
        <f t="shared" si="0"/>
        <v>-3.1435697064926882</v>
      </c>
      <c r="D37" s="27">
        <f t="shared" si="1"/>
        <v>-3.2504742032576579</v>
      </c>
      <c r="E37" s="27">
        <f t="shared" si="2"/>
        <v>8.345032974888595E-4</v>
      </c>
      <c r="F37" s="27">
        <f t="shared" si="3"/>
        <v>2.8513754616713975E-3</v>
      </c>
      <c r="G37" s="27">
        <f t="shared" si="4"/>
        <v>3.7566443868411063E-4</v>
      </c>
      <c r="H37" s="6"/>
      <c r="J37" s="6"/>
      <c r="K37" s="6"/>
      <c r="L37" s="7"/>
    </row>
    <row r="38" spans="2:12" x14ac:dyDescent="0.2">
      <c r="B38" s="26">
        <v>72</v>
      </c>
      <c r="C38" s="27">
        <f t="shared" si="0"/>
        <v>-3.012740392497705</v>
      </c>
      <c r="D38" s="27">
        <f t="shared" si="1"/>
        <v>-3.1196448892626747</v>
      </c>
      <c r="E38" s="27">
        <f t="shared" si="2"/>
        <v>1.294501461054045E-3</v>
      </c>
      <c r="F38" s="27">
        <f t="shared" si="3"/>
        <v>4.2653080658494333E-3</v>
      </c>
      <c r="G38" s="27">
        <f t="shared" si="4"/>
        <v>5.5414310525875017E-4</v>
      </c>
      <c r="H38" s="6"/>
      <c r="J38" s="6"/>
      <c r="K38" s="6"/>
      <c r="L38" s="7"/>
    </row>
    <row r="39" spans="2:12" x14ac:dyDescent="0.2">
      <c r="B39" s="26">
        <v>73</v>
      </c>
      <c r="C39" s="27">
        <f t="shared" si="0"/>
        <v>-2.8837156783861877</v>
      </c>
      <c r="D39" s="27">
        <f t="shared" si="1"/>
        <v>-2.9906201751511574</v>
      </c>
      <c r="E39" s="27">
        <f t="shared" si="2"/>
        <v>1.9650670795410305E-3</v>
      </c>
      <c r="F39" s="27">
        <f t="shared" si="3"/>
        <v>6.239553896575406E-3</v>
      </c>
      <c r="G39" s="27">
        <f t="shared" si="4"/>
        <v>7.9952989477039362E-4</v>
      </c>
      <c r="H39" s="6"/>
      <c r="J39" s="6"/>
      <c r="K39" s="6"/>
      <c r="L39" s="7"/>
    </row>
    <row r="40" spans="2:12" x14ac:dyDescent="0.2">
      <c r="B40" s="26">
        <v>74</v>
      </c>
      <c r="C40" s="27">
        <f t="shared" si="0"/>
        <v>-2.7564464570952372</v>
      </c>
      <c r="D40" s="27">
        <f t="shared" si="1"/>
        <v>-2.8633509538602069</v>
      </c>
      <c r="E40" s="27">
        <f t="shared" si="2"/>
        <v>2.9216589299756127E-3</v>
      </c>
      <c r="F40" s="27">
        <f t="shared" si="3"/>
        <v>8.9335889331665971E-3</v>
      </c>
      <c r="G40" s="27">
        <f t="shared" si="4"/>
        <v>1.1292712507494842E-3</v>
      </c>
      <c r="H40" s="6"/>
      <c r="J40" s="6"/>
      <c r="K40" s="6"/>
      <c r="L40" s="7"/>
    </row>
    <row r="41" spans="2:12" x14ac:dyDescent="0.2">
      <c r="B41" s="26">
        <v>75</v>
      </c>
      <c r="C41" s="27">
        <f t="shared" si="0"/>
        <v>-2.6308855991488094</v>
      </c>
      <c r="D41" s="27">
        <f t="shared" si="1"/>
        <v>-2.7377900959137791</v>
      </c>
      <c r="E41" s="27">
        <f t="shared" si="2"/>
        <v>4.2581348997746014E-3</v>
      </c>
      <c r="F41" s="27">
        <f t="shared" si="3"/>
        <v>1.2528890629946972E-2</v>
      </c>
      <c r="G41" s="27">
        <f t="shared" si="4"/>
        <v>1.5626272057874637E-3</v>
      </c>
      <c r="H41" s="6"/>
      <c r="J41" s="6"/>
      <c r="K41" s="6"/>
      <c r="L41" s="7"/>
    </row>
    <row r="42" spans="2:12" x14ac:dyDescent="0.2">
      <c r="B42" s="26">
        <v>76</v>
      </c>
      <c r="C42" s="27">
        <f t="shared" si="0"/>
        <v>-2.5069878478770335</v>
      </c>
      <c r="D42" s="27">
        <f t="shared" si="1"/>
        <v>-2.6138923446420033</v>
      </c>
      <c r="E42" s="27">
        <f t="shared" si="2"/>
        <v>6.0882448932258861E-3</v>
      </c>
      <c r="F42" s="27">
        <f t="shared" si="3"/>
        <v>1.7224326415355366E-2</v>
      </c>
      <c r="G42" s="27">
        <f t="shared" si="4"/>
        <v>2.1199844790861819E-3</v>
      </c>
      <c r="H42" s="6"/>
      <c r="J42" s="6"/>
      <c r="K42" s="6"/>
      <c r="L42" s="7"/>
    </row>
    <row r="43" spans="2:12" x14ac:dyDescent="0.2">
      <c r="B43" s="26">
        <v>77</v>
      </c>
      <c r="C43" s="27">
        <f t="shared" si="0"/>
        <v>-2.384709721484541</v>
      </c>
      <c r="D43" s="27">
        <f t="shared" si="1"/>
        <v>-2.4916142182495107</v>
      </c>
      <c r="E43" s="27">
        <f t="shared" si="2"/>
        <v>8.5463011893806302E-3</v>
      </c>
      <c r="F43" s="27">
        <f t="shared" si="3"/>
        <v>2.3228884315996477E-2</v>
      </c>
      <c r="G43" s="27">
        <f t="shared" si="4"/>
        <v>2.821900213878752E-3</v>
      </c>
      <c r="H43" s="6"/>
      <c r="J43" s="6"/>
      <c r="K43" s="6"/>
      <c r="L43" s="7"/>
    </row>
    <row r="44" spans="2:12" x14ac:dyDescent="0.2">
      <c r="B44" s="26">
        <v>78</v>
      </c>
      <c r="C44" s="27">
        <f t="shared" si="0"/>
        <v>-2.2640094214375175</v>
      </c>
      <c r="D44" s="27">
        <f t="shared" si="1"/>
        <v>-2.3709139182024872</v>
      </c>
      <c r="E44" s="27">
        <f t="shared" si="2"/>
        <v>1.1786767660023427E-2</v>
      </c>
      <c r="F44" s="27">
        <f t="shared" si="3"/>
        <v>3.0751765757085596E-2</v>
      </c>
      <c r="G44" s="27">
        <f t="shared" si="4"/>
        <v>3.6879029327352968E-3</v>
      </c>
      <c r="H44" s="6"/>
      <c r="J44" s="6"/>
      <c r="K44" s="6"/>
      <c r="L44" s="7"/>
    </row>
    <row r="45" spans="2:12" x14ac:dyDescent="0.2">
      <c r="B45" s="26">
        <v>79</v>
      </c>
      <c r="C45" s="27">
        <f t="shared" si="0"/>
        <v>-2.1448467466864582</v>
      </c>
      <c r="D45" s="27">
        <f t="shared" si="1"/>
        <v>-2.251751243451428</v>
      </c>
      <c r="E45" s="27">
        <f t="shared" si="2"/>
        <v>1.5982551109320058E-2</v>
      </c>
      <c r="F45" s="27">
        <f t="shared" si="3"/>
        <v>3.9990141546174987E-2</v>
      </c>
      <c r="G45" s="27">
        <f t="shared" si="4"/>
        <v>4.7351078643791487E-3</v>
      </c>
      <c r="H45" s="6"/>
      <c r="J45" s="6"/>
      <c r="K45" s="6"/>
      <c r="L45" s="7"/>
    </row>
    <row r="46" spans="2:12" x14ac:dyDescent="0.2">
      <c r="B46" s="26">
        <v>80</v>
      </c>
      <c r="C46" s="27">
        <f t="shared" si="0"/>
        <v>-2.0271830132841613</v>
      </c>
      <c r="D46" s="27">
        <f t="shared" si="1"/>
        <v>-2.134087510049131</v>
      </c>
      <c r="E46" s="27">
        <f t="shared" si="2"/>
        <v>2.1321849847618569E-2</v>
      </c>
      <c r="F46" s="27">
        <f t="shared" si="3"/>
        <v>5.1115166885357929E-2</v>
      </c>
      <c r="G46" s="27">
        <f t="shared" si="4"/>
        <v>5.9767325547744454E-3</v>
      </c>
      <c r="H46" s="6"/>
      <c r="J46" s="6"/>
      <c r="K46" s="6"/>
      <c r="L46" s="7"/>
    </row>
    <row r="47" spans="2:12" x14ac:dyDescent="0.2">
      <c r="B47" s="26">
        <v>81</v>
      </c>
      <c r="C47" s="27">
        <f t="shared" si="0"/>
        <v>-1.9109809789967902</v>
      </c>
      <c r="D47" s="27">
        <f t="shared" si="1"/>
        <v>-2.0178854757617599</v>
      </c>
      <c r="E47" s="27">
        <f t="shared" si="2"/>
        <v>2.8003512660448107E-2</v>
      </c>
      <c r="F47" s="27">
        <f t="shared" si="3"/>
        <v>6.4257123853982218E-2</v>
      </c>
      <c r="G47" s="27">
        <f t="shared" si="4"/>
        <v>7.4206216704043402E-3</v>
      </c>
      <c r="H47" s="6"/>
      <c r="J47" s="6"/>
      <c r="K47" s="6"/>
      <c r="L47" s="7"/>
    </row>
    <row r="48" spans="2:12" x14ac:dyDescent="0.2">
      <c r="B48" s="26">
        <v>82</v>
      </c>
      <c r="C48" s="27">
        <f t="shared" si="0"/>
        <v>-1.7962047725403854</v>
      </c>
      <c r="D48" s="27">
        <f t="shared" si="1"/>
        <v>-1.9031092693053551</v>
      </c>
      <c r="E48" s="27">
        <f t="shared" si="2"/>
        <v>3.6230977993805868E-2</v>
      </c>
      <c r="F48" s="27">
        <f t="shared" si="3"/>
        <v>7.949077310315121E-2</v>
      </c>
      <c r="G48" s="27">
        <f t="shared" si="4"/>
        <v>9.0679036085907615E-3</v>
      </c>
      <c r="H48" s="6"/>
      <c r="J48" s="6"/>
      <c r="K48" s="6"/>
      <c r="L48" s="7"/>
    </row>
    <row r="49" spans="2:12" x14ac:dyDescent="0.2">
      <c r="B49" s="26">
        <v>83</v>
      </c>
      <c r="C49" s="27">
        <f t="shared" si="0"/>
        <v>-1.6828198271063901</v>
      </c>
      <c r="D49" s="27">
        <f t="shared" si="1"/>
        <v>-1.7897243238713598</v>
      </c>
      <c r="E49" s="27">
        <f t="shared" si="2"/>
        <v>4.6204987788534768E-2</v>
      </c>
      <c r="F49" s="27">
        <f t="shared" si="3"/>
        <v>9.6822118058913012E-2</v>
      </c>
      <c r="G49" s="27">
        <f t="shared" si="4"/>
        <v>1.0911903410790074E-2</v>
      </c>
      <c r="H49" s="6"/>
      <c r="J49" s="6"/>
      <c r="K49" s="6"/>
      <c r="L49" s="7"/>
    </row>
    <row r="50" spans="2:12" x14ac:dyDescent="0.2">
      <c r="B50" s="26">
        <v>84</v>
      </c>
      <c r="C50" s="27">
        <f t="shared" si="0"/>
        <v>-1.5707928178679909</v>
      </c>
      <c r="D50" s="27">
        <f t="shared" si="1"/>
        <v>-1.6776973146329606</v>
      </c>
      <c r="E50" s="27">
        <f t="shared" si="2"/>
        <v>5.811539044166622E-2</v>
      </c>
      <c r="F50" s="27">
        <f t="shared" si="3"/>
        <v>0.11617779200616869</v>
      </c>
      <c r="G50" s="27">
        <f t="shared" si="4"/>
        <v>1.2937425405921656E-2</v>
      </c>
      <c r="H50" s="6"/>
      <c r="J50" s="6"/>
      <c r="K50" s="6"/>
      <c r="L50" s="7"/>
    </row>
    <row r="51" spans="2:12" x14ac:dyDescent="0.2">
      <c r="B51" s="26">
        <v>85</v>
      </c>
      <c r="C51" s="27">
        <f t="shared" si="0"/>
        <v>-1.4600916031845619</v>
      </c>
      <c r="D51" s="27">
        <f t="shared" si="1"/>
        <v>-1.5669960999495316</v>
      </c>
      <c r="E51" s="27">
        <f t="shared" si="2"/>
        <v>7.213245001501388E-2</v>
      </c>
      <c r="F51" s="27">
        <f t="shared" si="3"/>
        <v>0.13739816175750763</v>
      </c>
      <c r="G51" s="27">
        <f t="shared" si="4"/>
        <v>1.5120495496151154E-2</v>
      </c>
      <c r="H51" s="6"/>
      <c r="J51" s="6"/>
      <c r="K51" s="6"/>
      <c r="L51" s="7"/>
    </row>
    <row r="52" spans="2:12" x14ac:dyDescent="0.2">
      <c r="B52" s="26">
        <v>86</v>
      </c>
      <c r="C52" s="27">
        <f t="shared" si="0"/>
        <v>-1.3506851692446959</v>
      </c>
      <c r="D52" s="27">
        <f t="shared" si="1"/>
        <v>-1.4575896660096657</v>
      </c>
      <c r="E52" s="27">
        <f t="shared" si="2"/>
        <v>8.8398152529885671E-2</v>
      </c>
      <c r="F52" s="27">
        <f t="shared" si="3"/>
        <v>0.1602350071934544</v>
      </c>
      <c r="G52" s="27">
        <f t="shared" si="4"/>
        <v>1.7428619136196637E-2</v>
      </c>
      <c r="H52" s="6"/>
      <c r="J52" s="6"/>
      <c r="K52" s="6"/>
      <c r="L52" s="7"/>
    </row>
    <row r="53" spans="2:12" x14ac:dyDescent="0.2">
      <c r="B53" s="26">
        <v>87</v>
      </c>
      <c r="C53" s="27">
        <f t="shared" si="0"/>
        <v>-1.2425435779092766</v>
      </c>
      <c r="D53" s="27">
        <f t="shared" si="1"/>
        <v>-1.3494480746742463</v>
      </c>
      <c r="E53" s="27">
        <f t="shared" si="2"/>
        <v>0.10701803625202096</v>
      </c>
      <c r="F53" s="27">
        <f t="shared" si="3"/>
        <v>0.18435430454818821</v>
      </c>
      <c r="G53" s="27">
        <f t="shared" si="4"/>
        <v>1.9821570270008654E-2</v>
      </c>
      <c r="H53" s="6"/>
      <c r="J53" s="6"/>
      <c r="K53" s="6"/>
      <c r="L53" s="7"/>
    </row>
    <row r="54" spans="2:12" x14ac:dyDescent="0.2">
      <c r="B54" s="26">
        <v>88</v>
      </c>
      <c r="C54" s="27">
        <f t="shared" si="0"/>
        <v>-1.1356379175351501</v>
      </c>
      <c r="D54" s="27">
        <f t="shared" si="1"/>
        <v>-1.2425424143001198</v>
      </c>
      <c r="E54" s="27">
        <f t="shared" si="2"/>
        <v>0.12805406644815531</v>
      </c>
      <c r="F54" s="27">
        <f t="shared" si="3"/>
        <v>0.20934424576785648</v>
      </c>
      <c r="G54" s="27">
        <f t="shared" si="4"/>
        <v>2.2252683055565894E-2</v>
      </c>
      <c r="H54" s="6"/>
      <c r="J54" s="6"/>
      <c r="K54" s="6"/>
      <c r="L54" s="7"/>
    </row>
    <row r="55" spans="2:12" x14ac:dyDescent="0.2">
      <c r="B55" s="26">
        <v>89</v>
      </c>
      <c r="C55" s="27">
        <f t="shared" si="0"/>
        <v>-1.0299402565772997</v>
      </c>
      <c r="D55" s="27">
        <f t="shared" si="1"/>
        <v>-1.1368447533422694</v>
      </c>
      <c r="E55" s="27">
        <f t="shared" si="2"/>
        <v>0.15151902582339982</v>
      </c>
      <c r="F55" s="27">
        <f t="shared" si="3"/>
        <v>0.23472820720422327</v>
      </c>
      <c r="G55" s="27">
        <f t="shared" si="4"/>
        <v>2.4670576695783319E-2</v>
      </c>
      <c r="H55" s="6"/>
      <c r="J55" s="6"/>
      <c r="K55" s="6"/>
      <c r="L55" s="7"/>
    </row>
    <row r="56" spans="2:12" x14ac:dyDescent="0.2">
      <c r="B56" s="26">
        <v>90</v>
      </c>
      <c r="C56" s="27">
        <f t="shared" si="0"/>
        <v>-0.92542359978324751</v>
      </c>
      <c r="D56" s="27">
        <f t="shared" si="1"/>
        <v>-1.0323280965482173</v>
      </c>
      <c r="E56" s="27">
        <f t="shared" si="2"/>
        <v>0.17737280382708417</v>
      </c>
      <c r="F56" s="27">
        <f t="shared" si="3"/>
        <v>0.25998198138784656</v>
      </c>
      <c r="G56" s="27">
        <f t="shared" si="4"/>
        <v>2.7021208363554483E-2</v>
      </c>
      <c r="H56" s="6"/>
      <c r="J56" s="6"/>
      <c r="K56" s="6"/>
      <c r="L56" s="7"/>
    </row>
    <row r="57" spans="2:12" x14ac:dyDescent="0.2">
      <c r="B57" s="26">
        <v>91</v>
      </c>
      <c r="C57" s="27">
        <f t="shared" si="0"/>
        <v>-0.82206184680780303</v>
      </c>
      <c r="D57" s="27">
        <f t="shared" si="1"/>
        <v>-0.92896634357277286</v>
      </c>
      <c r="E57" s="27">
        <f t="shared" si="2"/>
        <v>0.20552084923348529</v>
      </c>
      <c r="F57" s="27">
        <f t="shared" si="3"/>
        <v>0.28455424572818577</v>
      </c>
      <c r="G57" s="27">
        <f t="shared" si="4"/>
        <v>2.9250123501833886E-2</v>
      </c>
      <c r="H57" s="6"/>
      <c r="J57" s="6"/>
      <c r="K57" s="6"/>
      <c r="L57" s="7"/>
    </row>
    <row r="58" spans="2:12" x14ac:dyDescent="0.2">
      <c r="B58" s="26">
        <v>92</v>
      </c>
      <c r="C58" s="27">
        <f t="shared" si="0"/>
        <v>-0.71982975308944519</v>
      </c>
      <c r="D58" s="27">
        <f t="shared" si="1"/>
        <v>-0.82673424985441502</v>
      </c>
      <c r="E58" s="27">
        <f t="shared" si="2"/>
        <v>0.23581491171732974</v>
      </c>
      <c r="F58" s="27">
        <f t="shared" si="3"/>
        <v>0.30788899404352288</v>
      </c>
      <c r="G58" s="27">
        <f t="shared" si="4"/>
        <v>3.1304758936666989E-2</v>
      </c>
      <c r="H58" s="6"/>
      <c r="J58" s="6"/>
      <c r="K58" s="6"/>
      <c r="L58" s="7"/>
    </row>
    <row r="59" spans="2:12" x14ac:dyDescent="0.2">
      <c r="B59" s="26">
        <v>93</v>
      </c>
      <c r="C59" s="27">
        <f t="shared" si="0"/>
        <v>-0.61870289284161561</v>
      </c>
      <c r="D59" s="27">
        <f t="shared" si="1"/>
        <v>-0.72560738960658533</v>
      </c>
      <c r="E59" s="27">
        <f t="shared" si="2"/>
        <v>0.26805605195994897</v>
      </c>
      <c r="F59" s="27">
        <f t="shared" si="3"/>
        <v>0.32944852196290214</v>
      </c>
      <c r="G59" s="27">
        <f t="shared" si="4"/>
        <v>3.3136653111942201E-2</v>
      </c>
      <c r="H59" s="6"/>
      <c r="J59" s="6"/>
      <c r="K59" s="6"/>
      <c r="L59" s="7"/>
    </row>
    <row r="60" spans="2:12" x14ac:dyDescent="0.2">
      <c r="B60" s="26">
        <v>94</v>
      </c>
      <c r="C60" s="27">
        <f t="shared" si="0"/>
        <v>-0.51865762402320947</v>
      </c>
      <c r="D60" s="27">
        <f t="shared" si="1"/>
        <v>-0.62556212078817919</v>
      </c>
      <c r="E60" s="27">
        <f t="shared" si="2"/>
        <v>0.3019997586949017</v>
      </c>
      <c r="F60" s="27">
        <f t="shared" si="3"/>
        <v>0.34873554362279302</v>
      </c>
      <c r="G60" s="27">
        <f t="shared" si="4"/>
        <v>3.4703428798586421E-2</v>
      </c>
      <c r="H60" s="6"/>
      <c r="J60" s="6"/>
      <c r="K60" s="6"/>
      <c r="L60" s="7"/>
    </row>
    <row r="61" spans="2:12" x14ac:dyDescent="0.2">
      <c r="B61" s="26">
        <v>95</v>
      </c>
      <c r="C61" s="27">
        <f t="shared" si="0"/>
        <v>-0.41967105516257686</v>
      </c>
      <c r="D61" s="27">
        <f t="shared" si="1"/>
        <v>-0.52657555192754657</v>
      </c>
      <c r="E61" s="27">
        <f t="shared" si="2"/>
        <v>0.33736288641678658</v>
      </c>
      <c r="F61" s="27">
        <f t="shared" si="3"/>
        <v>0.36531311987754972</v>
      </c>
      <c r="G61" s="27">
        <f t="shared" si="4"/>
        <v>3.5970435091454422E-2</v>
      </c>
      <c r="H61" s="6"/>
      <c r="J61" s="6"/>
      <c r="K61" s="6"/>
      <c r="L61" s="7"/>
    </row>
    <row r="62" spans="2:12" x14ac:dyDescent="0.2">
      <c r="B62" s="26">
        <v>96</v>
      </c>
      <c r="C62" s="27">
        <f t="shared" si="0"/>
        <v>-0.3217210139185997</v>
      </c>
      <c r="D62" s="27">
        <f t="shared" si="1"/>
        <v>-0.42862551068356947</v>
      </c>
      <c r="E62" s="27">
        <f t="shared" si="2"/>
        <v>0.37383202837791885</v>
      </c>
      <c r="F62" s="27">
        <f t="shared" si="3"/>
        <v>0.37882128122840503</v>
      </c>
      <c r="G62" s="27">
        <f t="shared" si="4"/>
        <v>3.691196471811016E-2</v>
      </c>
      <c r="H62" s="6"/>
      <c r="J62" s="6"/>
      <c r="K62" s="6"/>
      <c r="L62" s="7"/>
    </row>
    <row r="63" spans="2:12" x14ac:dyDescent="0.2">
      <c r="B63" s="26">
        <v>97</v>
      </c>
      <c r="C63" s="27">
        <f t="shared" si="0"/>
        <v>-0.22478601727080438</v>
      </c>
      <c r="D63" s="27">
        <f t="shared" si="1"/>
        <v>-0.33169051403577415</v>
      </c>
      <c r="E63" s="27">
        <f t="shared" si="2"/>
        <v>0.41107287216514232</v>
      </c>
      <c r="F63" s="27">
        <f t="shared" si="3"/>
        <v>0.38898950701386936</v>
      </c>
      <c r="G63" s="27">
        <f t="shared" si="4"/>
        <v>3.751199645092778E-2</v>
      </c>
      <c r="H63" s="6"/>
      <c r="J63" s="6"/>
      <c r="K63" s="6"/>
      <c r="L63" s="7"/>
    </row>
    <row r="64" spans="2:12" x14ac:dyDescent="0.2">
      <c r="B64" s="26">
        <v>98</v>
      </c>
      <c r="C64" s="27">
        <f t="shared" si="0"/>
        <v>-0.12884524323827615</v>
      </c>
      <c r="D64" s="27">
        <f t="shared" si="1"/>
        <v>-0.23574974000324592</v>
      </c>
      <c r="E64" s="27">
        <f t="shared" si="2"/>
        <v>0.44874005247258136</v>
      </c>
      <c r="F64" s="27">
        <f t="shared" si="3"/>
        <v>0.39564454614861028</v>
      </c>
      <c r="G64" s="27">
        <f t="shared" si="4"/>
        <v>3.7764447414126816E-2</v>
      </c>
      <c r="H64" s="6"/>
      <c r="J64" s="6"/>
      <c r="K64" s="6"/>
      <c r="L64" s="7"/>
    </row>
    <row r="65" spans="2:12" x14ac:dyDescent="0.2">
      <c r="B65" s="26">
        <v>99</v>
      </c>
      <c r="C65" s="27">
        <f t="shared" si="0"/>
        <v>-3.3878504034236222E-2</v>
      </c>
      <c r="D65" s="27">
        <f t="shared" si="1"/>
        <v>-0.140783000799206</v>
      </c>
      <c r="E65" s="27">
        <f t="shared" si="2"/>
        <v>0.48648701732124039</v>
      </c>
      <c r="F65" s="27">
        <f t="shared" si="3"/>
        <v>0.39871340247486842</v>
      </c>
      <c r="G65" s="27">
        <f t="shared" si="4"/>
        <v>3.7672953221612696E-2</v>
      </c>
      <c r="H65" s="6"/>
      <c r="J65" s="6"/>
      <c r="K65" s="6"/>
      <c r="L65" s="7"/>
    </row>
    <row r="66" spans="2:12" x14ac:dyDescent="0.2">
      <c r="B66" s="26">
        <v>100</v>
      </c>
      <c r="C66" s="27">
        <f t="shared" si="0"/>
        <v>6.0133779430295485E-2</v>
      </c>
      <c r="D66" s="27">
        <f t="shared" si="1"/>
        <v>-4.6770717334674285E-2</v>
      </c>
      <c r="E66" s="27">
        <f t="shared" si="2"/>
        <v>0.5239754567310515</v>
      </c>
      <c r="F66" s="27">
        <f t="shared" si="3"/>
        <v>0.39822163018750717</v>
      </c>
      <c r="G66" s="27">
        <f t="shared" si="4"/>
        <v>3.7250222604106174E-2</v>
      </c>
      <c r="H66" s="6"/>
      <c r="J66" s="6"/>
      <c r="K66" s="6"/>
      <c r="L66" s="7"/>
    </row>
    <row r="67" spans="2:12" x14ac:dyDescent="0.2">
      <c r="B67" s="26">
        <v>101</v>
      </c>
      <c r="C67" s="27">
        <f t="shared" si="0"/>
        <v>0.15321060177429807</v>
      </c>
      <c r="D67" s="27">
        <f t="shared" si="1"/>
        <v>4.6306105009328302E-2</v>
      </c>
      <c r="E67" s="27">
        <f t="shared" si="2"/>
        <v>0.56088390131295429</v>
      </c>
      <c r="F67" s="27">
        <f t="shared" si="3"/>
        <v>0.39428736708503953</v>
      </c>
      <c r="G67" s="27">
        <f t="shared" si="4"/>
        <v>3.6517035632806595E-2</v>
      </c>
      <c r="H67" s="6"/>
      <c r="J67" s="6"/>
      <c r="K67" s="6"/>
      <c r="L67" s="7"/>
    </row>
    <row r="68" spans="2:12" x14ac:dyDescent="0.2">
      <c r="B68" s="26">
        <v>102</v>
      </c>
      <c r="C68" s="27">
        <f t="shared" si="0"/>
        <v>0.24537039618100087</v>
      </c>
      <c r="D68" s="27">
        <f t="shared" si="1"/>
        <v>0.1384658994160311</v>
      </c>
      <c r="E68" s="27">
        <f t="shared" si="2"/>
        <v>0.59691517554970608</v>
      </c>
      <c r="F68" s="27">
        <f t="shared" si="3"/>
        <v>0.38711175738601666</v>
      </c>
      <c r="G68" s="27">
        <f t="shared" si="4"/>
        <v>3.5500969767902721E-2</v>
      </c>
      <c r="H68" s="6"/>
      <c r="J68" s="6"/>
      <c r="K68" s="6"/>
      <c r="L68" s="7"/>
    </row>
    <row r="69" spans="2:12" x14ac:dyDescent="0.2">
      <c r="B69" s="26">
        <v>103</v>
      </c>
      <c r="C69" s="27">
        <f t="shared" si="0"/>
        <v>0.33663105630845752</v>
      </c>
      <c r="D69" s="27">
        <f t="shared" si="1"/>
        <v>0.22972655954348775</v>
      </c>
      <c r="E69" s="27">
        <f t="shared" si="2"/>
        <v>0.63180247914974541</v>
      </c>
      <c r="F69" s="27">
        <f t="shared" si="3"/>
        <v>0.37696657074095846</v>
      </c>
      <c r="G69" s="27">
        <f t="shared" si="4"/>
        <v>3.4234945484945351E-2</v>
      </c>
      <c r="H69" s="6"/>
      <c r="J69" s="6"/>
      <c r="K69" s="6"/>
      <c r="L69" s="7"/>
    </row>
    <row r="70" spans="2:12" x14ac:dyDescent="0.2">
      <c r="B70" s="26">
        <v>104</v>
      </c>
      <c r="C70" s="27">
        <f t="shared" si="0"/>
        <v>0.42700995714158785</v>
      </c>
      <c r="D70" s="27">
        <f t="shared" si="1"/>
        <v>0.32010546037661808</v>
      </c>
      <c r="E70" s="27">
        <f t="shared" si="2"/>
        <v>0.66531396235177309</v>
      </c>
      <c r="F70" s="27">
        <f t="shared" si="3"/>
        <v>0.3641799064511787</v>
      </c>
      <c r="G70" s="27">
        <f t="shared" si="4"/>
        <v>3.2755683583838832E-2</v>
      </c>
      <c r="H70" s="6"/>
      <c r="J70" s="6"/>
      <c r="K70" s="6"/>
      <c r="L70" s="7"/>
    </row>
    <row r="71" spans="2:12" x14ac:dyDescent="0.2">
      <c r="B71" s="26">
        <v>105</v>
      </c>
      <c r="C71" s="27">
        <f t="shared" si="0"/>
        <v>0.51652397484646717</v>
      </c>
      <c r="D71" s="27">
        <f t="shared" si="1"/>
        <v>0.4096194780814974</v>
      </c>
      <c r="E71" s="27">
        <f t="shared" si="2"/>
        <v>0.69725575070115642</v>
      </c>
      <c r="F71" s="27">
        <f t="shared" si="3"/>
        <v>0.34912088496347143</v>
      </c>
      <c r="G71" s="27">
        <f t="shared" si="4"/>
        <v>3.1102160430967342E-2</v>
      </c>
      <c r="H71" s="6"/>
      <c r="J71" s="6"/>
      <c r="K71" s="6"/>
      <c r="L71" s="7"/>
    </row>
    <row r="72" spans="2:12" x14ac:dyDescent="0.2">
      <c r="B72" s="26">
        <v>106</v>
      </c>
      <c r="C72" s="27">
        <f t="shared" si="0"/>
        <v>0.60518950568361118</v>
      </c>
      <c r="D72" s="27">
        <f t="shared" si="1"/>
        <v>0.49828500891864141</v>
      </c>
      <c r="E72" s="27">
        <f t="shared" si="2"/>
        <v>0.72747345605048697</v>
      </c>
      <c r="F72" s="27">
        <f t="shared" si="3"/>
        <v>0.33218418091415486</v>
      </c>
      <c r="G72" s="27">
        <f t="shared" si="4"/>
        <v>2.931413665770987E-2</v>
      </c>
      <c r="H72" s="6"/>
      <c r="J72" s="6"/>
      <c r="K72" s="6"/>
      <c r="L72" s="7"/>
    </row>
    <row r="73" spans="2:12" x14ac:dyDescent="0.2">
      <c r="B73" s="26">
        <v>107</v>
      </c>
      <c r="C73" s="27">
        <f t="shared" si="0"/>
        <v>0.69302248403327238</v>
      </c>
      <c r="D73" s="27">
        <f t="shared" si="1"/>
        <v>0.58611798726830266</v>
      </c>
      <c r="E73" s="27">
        <f t="shared" si="2"/>
        <v>0.75585227923303877</v>
      </c>
      <c r="F73" s="27">
        <f t="shared" si="3"/>
        <v>0.31377515548908441</v>
      </c>
      <c r="G73" s="27">
        <f t="shared" si="4"/>
        <v>2.7430820755183986E-2</v>
      </c>
      <c r="H73" s="6"/>
      <c r="J73" s="6"/>
      <c r="K73" s="6"/>
      <c r="L73" s="7"/>
    </row>
    <row r="74" spans="2:12" x14ac:dyDescent="0.2">
      <c r="B74" s="26">
        <v>108</v>
      </c>
      <c r="C74" s="27">
        <f t="shared" si="0"/>
        <v>0.78003839958231524</v>
      </c>
      <c r="D74" s="27">
        <f t="shared" si="1"/>
        <v>0.67313390281734553</v>
      </c>
      <c r="E74" s="27">
        <f t="shared" si="2"/>
        <v>0.78231586343523818</v>
      </c>
      <c r="F74" s="27">
        <f t="shared" si="3"/>
        <v>0.2942962147749914</v>
      </c>
      <c r="G74" s="27">
        <f t="shared" si="4"/>
        <v>2.5489713099825392E-2</v>
      </c>
      <c r="H74" s="6"/>
      <c r="J74" s="6"/>
      <c r="K74" s="6"/>
      <c r="L74" s="7"/>
    </row>
    <row r="75" spans="2:12" x14ac:dyDescent="0.2">
      <c r="B75" s="26">
        <v>109</v>
      </c>
      <c r="C75" s="27">
        <f t="shared" si="0"/>
        <v>0.86625231371903211</v>
      </c>
      <c r="D75" s="27">
        <f t="shared" si="1"/>
        <v>0.75934781695406239</v>
      </c>
      <c r="E75" s="27">
        <f t="shared" si="2"/>
        <v>0.80682409465303206</v>
      </c>
      <c r="F75" s="27">
        <f t="shared" si="3"/>
        <v>0.27413486964467987</v>
      </c>
      <c r="G75" s="27">
        <f t="shared" si="4"/>
        <v>2.3525659632530459E-2</v>
      </c>
      <c r="H75" s="6"/>
      <c r="J75" s="6"/>
      <c r="K75" s="6"/>
      <c r="L75" s="7"/>
    </row>
    <row r="76" spans="2:12" x14ac:dyDescent="0.2">
      <c r="B76" s="26">
        <v>110</v>
      </c>
      <c r="C76" s="27">
        <f t="shared" si="0"/>
        <v>0.9516788751793076</v>
      </c>
      <c r="D76" s="27">
        <f t="shared" si="1"/>
        <v>0.84477437841433778</v>
      </c>
      <c r="E76" s="27">
        <f t="shared" si="2"/>
        <v>0.82937006697033799</v>
      </c>
      <c r="F76" s="27">
        <f t="shared" si="3"/>
        <v>0.25365381518683672</v>
      </c>
      <c r="G76" s="27">
        <f t="shared" si="4"/>
        <v>2.1570128892664086E-2</v>
      </c>
      <c r="H76" s="6"/>
      <c r="J76" s="6"/>
      <c r="K76" s="6"/>
      <c r="L76" s="7"/>
    </row>
    <row r="77" spans="2:12" x14ac:dyDescent="0.2">
      <c r="B77" s="26">
        <v>111</v>
      </c>
      <c r="C77" s="27">
        <f t="shared" si="0"/>
        <v>1.0363323349847828</v>
      </c>
      <c r="D77" s="27">
        <f t="shared" si="1"/>
        <v>0.92942783821981312</v>
      </c>
      <c r="E77" s="27">
        <f t="shared" si="2"/>
        <v>0.84997643702055858</v>
      </c>
      <c r="F77" s="27">
        <f t="shared" si="3"/>
        <v>0.233183195521738</v>
      </c>
      <c r="G77" s="27">
        <f t="shared" si="4"/>
        <v>1.9650712297195113E-2</v>
      </c>
      <c r="H77" s="6"/>
      <c r="J77" s="6"/>
      <c r="K77" s="6"/>
      <c r="L77" s="7"/>
    </row>
    <row r="78" spans="2:12" x14ac:dyDescent="0.2">
      <c r="B78" s="26">
        <v>112</v>
      </c>
      <c r="C78" s="27">
        <f t="shared" si="0"/>
        <v>1.1202265607111157</v>
      </c>
      <c r="D78" s="27">
        <f t="shared" si="1"/>
        <v>1.013322063946146</v>
      </c>
      <c r="E78" s="27">
        <f t="shared" si="2"/>
        <v>0.8686913859301838</v>
      </c>
      <c r="F78" s="27">
        <f t="shared" si="3"/>
        <v>0.21301508229858498</v>
      </c>
      <c r="G78" s="27">
        <f t="shared" si="4"/>
        <v>1.7790836075374097E-2</v>
      </c>
      <c r="H78" s="6"/>
      <c r="J78" s="6"/>
      <c r="K78" s="6"/>
      <c r="L78" s="7"/>
    </row>
    <row r="79" spans="2:12" x14ac:dyDescent="0.2">
      <c r="B79" s="26">
        <v>113</v>
      </c>
      <c r="C79" s="27">
        <f t="shared" si="0"/>
        <v>1.2033750501220735</v>
      </c>
      <c r="D79" s="27">
        <f t="shared" si="1"/>
        <v>1.0964705533571037</v>
      </c>
      <c r="E79" s="27">
        <f t="shared" si="2"/>
        <v>0.88558439081656182</v>
      </c>
      <c r="F79" s="27">
        <f t="shared" si="3"/>
        <v>0.19340007873898105</v>
      </c>
      <c r="G79" s="27">
        <f t="shared" si="4"/>
        <v>1.6009664451689606E-2</v>
      </c>
      <c r="H79" s="6"/>
      <c r="J79" s="6"/>
      <c r="K79" s="6"/>
      <c r="L79" s="7"/>
    </row>
    <row r="80" spans="2:12" x14ac:dyDescent="0.2">
      <c r="B80" s="26">
        <v>114</v>
      </c>
      <c r="C80" s="27">
        <f t="shared" si="0"/>
        <v>1.2857909442029849</v>
      </c>
      <c r="D80" s="27">
        <f t="shared" si="1"/>
        <v>1.1788864474380152</v>
      </c>
      <c r="E80" s="27">
        <f t="shared" si="2"/>
        <v>0.90074198423867635</v>
      </c>
      <c r="F80" s="27">
        <f t="shared" si="3"/>
        <v>0.17454586952022672</v>
      </c>
      <c r="G80" s="27">
        <f t="shared" si="4"/>
        <v>1.4322167588185017E-2</v>
      </c>
      <c r="H80" s="6"/>
      <c r="J80" s="6"/>
      <c r="K80" s="6"/>
      <c r="L80" s="7"/>
    </row>
    <row r="81" spans="2:12" x14ac:dyDescent="0.2">
      <c r="B81" s="26">
        <v>115</v>
      </c>
      <c r="C81" s="27">
        <f t="shared" ref="C81:C116" si="5">(LN(B81/$C$4)+($C$10-$C$11+($C$9^2)/2)*$C$5)/($C$9*SQRT($C$5))</f>
        <v>1.3674870396250107</v>
      </c>
      <c r="D81" s="27">
        <f t="shared" ref="D81:D116" si="6">C81-($C$9*SQRT($C$5))</f>
        <v>1.260582542860041</v>
      </c>
      <c r="E81" s="27">
        <f t="shared" ref="E81:E116" si="7">_xlfn.NORM.DIST(C81,0,1,TRUE)</f>
        <v>0.91426365156373313</v>
      </c>
      <c r="F81" s="27">
        <f t="shared" ref="F81:F116" si="8">EXP(-(C81^2)/2)/SQRT(2*PI())</f>
        <v>0.15661747134094048</v>
      </c>
      <c r="G81" s="27">
        <f t="shared" ref="G81:G116" si="9">EXP(-$C$11*$C$5)/(B81*$C$9*SQRT($C$5))*F81</f>
        <v>1.2739324316101868E-2</v>
      </c>
      <c r="H81" s="6"/>
      <c r="J81" s="6"/>
      <c r="K81" s="6"/>
      <c r="L81" s="7"/>
    </row>
    <row r="82" spans="2:12" x14ac:dyDescent="0.2">
      <c r="B82" s="26">
        <v>116</v>
      </c>
      <c r="C82" s="27">
        <f t="shared" si="5"/>
        <v>1.4484758006698282</v>
      </c>
      <c r="D82" s="27">
        <f t="shared" si="6"/>
        <v>1.3415713039048585</v>
      </c>
      <c r="E82" s="27">
        <f t="shared" si="7"/>
        <v>0.92625798547965577</v>
      </c>
      <c r="F82" s="27">
        <f t="shared" si="8"/>
        <v>0.1397388988657304</v>
      </c>
      <c r="G82" s="27">
        <f t="shared" si="9"/>
        <v>1.1268428516392604E-2</v>
      </c>
      <c r="H82" s="6"/>
      <c r="J82" s="6"/>
      <c r="K82" s="6"/>
      <c r="L82" s="7"/>
    </row>
    <row r="83" spans="2:12" x14ac:dyDescent="0.2">
      <c r="B83" s="26">
        <v>117</v>
      </c>
      <c r="C83" s="27">
        <f t="shared" si="5"/>
        <v>1.528769370642501</v>
      </c>
      <c r="D83" s="27">
        <f t="shared" si="6"/>
        <v>1.4218648738775312</v>
      </c>
      <c r="E83" s="27">
        <f t="shared" si="7"/>
        <v>0.93683918597655902</v>
      </c>
      <c r="F83" s="27">
        <f t="shared" si="8"/>
        <v>0.12399594351362414</v>
      </c>
      <c r="G83" s="27">
        <f t="shared" si="9"/>
        <v>9.9134687602084638E-3</v>
      </c>
      <c r="H83" s="6"/>
      <c r="J83" s="6"/>
      <c r="K83" s="6"/>
      <c r="L83" s="7"/>
    </row>
    <row r="84" spans="2:12" x14ac:dyDescent="0.2">
      <c r="B84" s="26">
        <v>118</v>
      </c>
      <c r="C84" s="27">
        <f t="shared" si="5"/>
        <v>1.6083795827986784</v>
      </c>
      <c r="D84" s="27">
        <f t="shared" si="6"/>
        <v>1.5014750860337087</v>
      </c>
      <c r="E84" s="27">
        <f t="shared" si="7"/>
        <v>0.94612396474466409</v>
      </c>
      <c r="F84" s="27">
        <f t="shared" si="8"/>
        <v>0.10943976478320264</v>
      </c>
      <c r="G84" s="27">
        <f t="shared" si="9"/>
        <v>8.6755530573701858E-3</v>
      </c>
      <c r="H84" s="6"/>
      <c r="J84" s="6"/>
      <c r="K84" s="6"/>
      <c r="L84" s="7"/>
    </row>
    <row r="85" spans="2:12" x14ac:dyDescent="0.2">
      <c r="B85" s="26">
        <v>119</v>
      </c>
      <c r="C85" s="27">
        <f t="shared" si="5"/>
        <v>1.6873179708107147</v>
      </c>
      <c r="D85" s="27">
        <f t="shared" si="6"/>
        <v>1.5804134740457449</v>
      </c>
      <c r="E85" s="27">
        <f t="shared" si="7"/>
        <v>0.9542288863553251</v>
      </c>
      <c r="F85" s="27">
        <f t="shared" si="8"/>
        <v>9.609101146575727E-2</v>
      </c>
      <c r="G85" s="27">
        <f t="shared" si="9"/>
        <v>7.553353841458616E-3</v>
      </c>
      <c r="H85" s="6"/>
      <c r="J85" s="6"/>
      <c r="K85" s="6"/>
      <c r="L85" s="7"/>
    </row>
    <row r="86" spans="2:12" x14ac:dyDescent="0.2">
      <c r="B86" s="26">
        <v>120</v>
      </c>
      <c r="C86" s="27">
        <f t="shared" si="5"/>
        <v>1.7655957787958574</v>
      </c>
      <c r="D86" s="27">
        <f t="shared" si="6"/>
        <v>1.6586912820308877</v>
      </c>
      <c r="E86" s="27">
        <f t="shared" si="7"/>
        <v>0.96126815563944468</v>
      </c>
      <c r="F86" s="27">
        <f t="shared" si="8"/>
        <v>8.3944218999351172E-2</v>
      </c>
      <c r="G86" s="27">
        <f t="shared" si="9"/>
        <v>6.5435522311644108E-3</v>
      </c>
      <c r="H86" s="6"/>
      <c r="J86" s="6"/>
      <c r="K86" s="6"/>
      <c r="L86" s="7"/>
    </row>
    <row r="87" spans="2:12" x14ac:dyDescent="0.2">
      <c r="B87" s="26">
        <v>121</v>
      </c>
      <c r="C87" s="27">
        <f t="shared" si="5"/>
        <v>1.8432239709283182</v>
      </c>
      <c r="D87" s="27">
        <f t="shared" si="6"/>
        <v>1.7363194741633485</v>
      </c>
      <c r="E87" s="27">
        <f t="shared" si="7"/>
        <v>0.96735184179793932</v>
      </c>
      <c r="F87" s="27">
        <f t="shared" si="8"/>
        <v>7.2972265352149901E-2</v>
      </c>
      <c r="G87" s="27">
        <f t="shared" si="9"/>
        <v>5.6412647868698306E-3</v>
      </c>
      <c r="H87" s="6"/>
      <c r="J87" s="6"/>
      <c r="K87" s="6"/>
      <c r="L87" s="7"/>
    </row>
    <row r="88" spans="2:12" x14ac:dyDescent="0.2">
      <c r="B88" s="26">
        <v>122</v>
      </c>
      <c r="C88" s="27">
        <f t="shared" si="5"/>
        <v>1.9202132406557673</v>
      </c>
      <c r="D88" s="27">
        <f t="shared" si="6"/>
        <v>1.8133087438907975</v>
      </c>
      <c r="E88" s="27">
        <f t="shared" si="7"/>
        <v>0.97258451508605848</v>
      </c>
      <c r="F88" s="27">
        <f t="shared" si="8"/>
        <v>6.3130707603077318E-2</v>
      </c>
      <c r="G88" s="27">
        <f t="shared" si="9"/>
        <v>4.8404401318713122E-3</v>
      </c>
      <c r="H88" s="6"/>
      <c r="J88" s="6"/>
      <c r="K88" s="6"/>
      <c r="L88" s="7"/>
    </row>
    <row r="89" spans="2:12" x14ac:dyDescent="0.2">
      <c r="B89" s="26">
        <v>123</v>
      </c>
      <c r="C89" s="27">
        <f t="shared" si="5"/>
        <v>1.9965740195396344</v>
      </c>
      <c r="D89" s="27">
        <f t="shared" si="6"/>
        <v>1.8896695227746647</v>
      </c>
      <c r="E89" s="27">
        <f t="shared" si="7"/>
        <v>0.97706426125890666</v>
      </c>
      <c r="F89" s="27">
        <f t="shared" si="8"/>
        <v>5.4361861793616316E-2</v>
      </c>
      <c r="G89" s="27">
        <f t="shared" si="9"/>
        <v>4.1342167020095239E-3</v>
      </c>
      <c r="H89" s="6"/>
      <c r="J89" s="6"/>
      <c r="K89" s="6"/>
      <c r="L89" s="7"/>
    </row>
    <row r="90" spans="2:12" x14ac:dyDescent="0.2">
      <c r="B90" s="26">
        <v>124</v>
      </c>
      <c r="C90" s="27">
        <f t="shared" si="5"/>
        <v>2.0723164857374887</v>
      </c>
      <c r="D90" s="27">
        <f t="shared" si="6"/>
        <v>1.965411988972519</v>
      </c>
      <c r="E90" s="27">
        <f t="shared" si="7"/>
        <v>0.98088203200863155</v>
      </c>
      <c r="F90" s="27">
        <f t="shared" si="8"/>
        <v>4.6598527282285744E-2</v>
      </c>
      <c r="G90" s="27">
        <f t="shared" si="9"/>
        <v>3.5152363673095059E-3</v>
      </c>
      <c r="H90" s="6"/>
      <c r="J90" s="6"/>
      <c r="K90" s="6"/>
      <c r="L90" s="7"/>
    </row>
    <row r="91" spans="2:12" x14ac:dyDescent="0.2">
      <c r="B91" s="26">
        <v>125</v>
      </c>
      <c r="C91" s="27">
        <f t="shared" si="5"/>
        <v>2.1474505721447525</v>
      </c>
      <c r="D91" s="27">
        <f t="shared" si="6"/>
        <v>2.0405460753797828</v>
      </c>
      <c r="E91" s="27">
        <f t="shared" si="7"/>
        <v>0.9841212858971331</v>
      </c>
      <c r="F91" s="27">
        <f t="shared" si="8"/>
        <v>3.9767292019886109E-2</v>
      </c>
      <c r="G91" s="27">
        <f t="shared" si="9"/>
        <v>2.975911638764065E-3</v>
      </c>
      <c r="H91" s="6"/>
      <c r="J91" s="6"/>
      <c r="K91" s="6"/>
      <c r="L91" s="7"/>
    </row>
    <row r="92" spans="2:12" x14ac:dyDescent="0.2">
      <c r="B92" s="26">
        <v>126</v>
      </c>
      <c r="C92" s="27">
        <f t="shared" si="5"/>
        <v>2.2219859742120289</v>
      </c>
      <c r="D92" s="27">
        <f t="shared" si="6"/>
        <v>2.1150814774470592</v>
      </c>
      <c r="E92" s="27">
        <f t="shared" si="7"/>
        <v>0.98685787325637375</v>
      </c>
      <c r="F92" s="27">
        <f t="shared" si="8"/>
        <v>3.3791385764890186E-2</v>
      </c>
      <c r="G92" s="27">
        <f t="shared" si="9"/>
        <v>2.5086465904073244E-3</v>
      </c>
      <c r="H92" s="6"/>
      <c r="J92" s="6"/>
      <c r="K92" s="6"/>
      <c r="L92" s="7"/>
    </row>
    <row r="93" spans="2:12" x14ac:dyDescent="0.2">
      <c r="B93" s="26">
        <v>127</v>
      </c>
      <c r="C93" s="27">
        <f t="shared" si="5"/>
        <v>2.2959321574534401</v>
      </c>
      <c r="D93" s="27">
        <f t="shared" si="6"/>
        <v>2.1890276606884704</v>
      </c>
      <c r="E93" s="27">
        <f t="shared" si="7"/>
        <v>0.98916011963616268</v>
      </c>
      <c r="F93" s="27">
        <f t="shared" si="8"/>
        <v>2.859307369396219E-2</v>
      </c>
      <c r="G93" s="27">
        <f t="shared" si="9"/>
        <v>2.1060134920784508E-3</v>
      </c>
      <c r="H93" s="6"/>
      <c r="J93" s="6"/>
      <c r="K93" s="6"/>
      <c r="L93" s="7"/>
    </row>
    <row r="94" spans="2:12" x14ac:dyDescent="0.2">
      <c r="B94" s="26">
        <v>128</v>
      </c>
      <c r="C94" s="27">
        <f t="shared" si="5"/>
        <v>2.3692983646605064</v>
      </c>
      <c r="D94" s="27">
        <f t="shared" si="6"/>
        <v>2.2623938678955366</v>
      </c>
      <c r="E94" s="27">
        <f t="shared" si="7"/>
        <v>0.99108906508907835</v>
      </c>
      <c r="F94" s="27">
        <f t="shared" si="8"/>
        <v>2.4095602991996541E-2</v>
      </c>
      <c r="G94" s="27">
        <f t="shared" si="9"/>
        <v>1.7608884946050025E-3</v>
      </c>
      <c r="H94" s="6"/>
      <c r="J94" s="6"/>
      <c r="K94" s="6"/>
      <c r="L94" s="7"/>
    </row>
    <row r="95" spans="2:12" x14ac:dyDescent="0.2">
      <c r="B95" s="26">
        <v>129</v>
      </c>
      <c r="C95" s="27">
        <f t="shared" si="5"/>
        <v>2.4420936228353241</v>
      </c>
      <c r="D95" s="27">
        <f t="shared" si="6"/>
        <v>2.3351891260703543</v>
      </c>
      <c r="E95" s="27">
        <f t="shared" si="7"/>
        <v>0.99269882040096225</v>
      </c>
      <c r="F95" s="27">
        <f t="shared" si="8"/>
        <v>2.0224730028114909E-2</v>
      </c>
      <c r="G95" s="27">
        <f t="shared" si="9"/>
        <v>1.4665505911861411E-3</v>
      </c>
      <c r="H95" s="6"/>
      <c r="J95" s="6"/>
      <c r="K95" s="6"/>
      <c r="L95" s="7"/>
    </row>
    <row r="96" spans="2:12" x14ac:dyDescent="0.2">
      <c r="B96" s="26">
        <v>130</v>
      </c>
      <c r="C96" s="27">
        <f t="shared" si="5"/>
        <v>2.5143267498560449</v>
      </c>
      <c r="D96" s="27">
        <f t="shared" si="6"/>
        <v>2.4074222530910752</v>
      </c>
      <c r="E96" s="27">
        <f t="shared" si="7"/>
        <v>0.99403700587186217</v>
      </c>
      <c r="F96" s="27">
        <f t="shared" si="8"/>
        <v>1.6909866079183607E-2</v>
      </c>
      <c r="G96" s="27">
        <f t="shared" si="9"/>
        <v>1.2167485639333741E-3</v>
      </c>
      <c r="H96" s="6"/>
      <c r="J96" s="6"/>
      <c r="K96" s="6"/>
      <c r="L96" s="7"/>
    </row>
    <row r="97" spans="2:12" x14ac:dyDescent="0.2">
      <c r="B97" s="26">
        <v>131</v>
      </c>
      <c r="C97" s="27">
        <f t="shared" si="5"/>
        <v>2.5860063608869637</v>
      </c>
      <c r="D97" s="27">
        <f t="shared" si="6"/>
        <v>2.479101864121994</v>
      </c>
      <c r="E97" s="27">
        <f t="shared" si="7"/>
        <v>0.99514524306571095</v>
      </c>
      <c r="F97" s="27">
        <f t="shared" si="8"/>
        <v>1.4084885844005442E-2</v>
      </c>
      <c r="G97" s="27">
        <f t="shared" si="9"/>
        <v>1.0057407854979134E-3</v>
      </c>
      <c r="H97" s="6"/>
      <c r="J97" s="6"/>
      <c r="K97" s="6"/>
      <c r="L97" s="7"/>
    </row>
    <row r="98" spans="2:12" x14ac:dyDescent="0.2">
      <c r="B98" s="26">
        <v>132</v>
      </c>
      <c r="C98" s="27">
        <f t="shared" si="5"/>
        <v>2.6571408745448699</v>
      </c>
      <c r="D98" s="27">
        <f t="shared" si="6"/>
        <v>2.5502363777799002</v>
      </c>
      <c r="E98" s="27">
        <f t="shared" si="7"/>
        <v>0.99605967478950086</v>
      </c>
      <c r="F98" s="27">
        <f t="shared" si="8"/>
        <v>1.1688645870315791E-2</v>
      </c>
      <c r="G98" s="27">
        <f t="shared" si="9"/>
        <v>8.2831265458431437E-4</v>
      </c>
      <c r="H98" s="6"/>
      <c r="J98" s="6"/>
      <c r="K98" s="6"/>
      <c r="L98" s="7"/>
    </row>
    <row r="99" spans="2:12" x14ac:dyDescent="0.2">
      <c r="B99" s="26">
        <v>133</v>
      </c>
      <c r="C99" s="27">
        <f t="shared" si="5"/>
        <v>2.7277385188327012</v>
      </c>
      <c r="D99" s="27">
        <f t="shared" si="6"/>
        <v>2.6208340220677315</v>
      </c>
      <c r="E99" s="27">
        <f t="shared" si="7"/>
        <v>0.99681149321633544</v>
      </c>
      <c r="F99" s="27">
        <f t="shared" si="8"/>
        <v>9.6652601810045223E-3</v>
      </c>
      <c r="G99" s="27">
        <f t="shared" si="9"/>
        <v>6.797761682584137E-4</v>
      </c>
      <c r="H99" s="6"/>
      <c r="J99" s="6"/>
      <c r="K99" s="6"/>
      <c r="L99" s="7"/>
    </row>
    <row r="100" spans="2:12" x14ac:dyDescent="0.2">
      <c r="B100" s="26">
        <v>134</v>
      </c>
      <c r="C100" s="27">
        <f t="shared" si="5"/>
        <v>2.797807336850954</v>
      </c>
      <c r="D100" s="27">
        <f t="shared" si="6"/>
        <v>2.6909028400859842</v>
      </c>
      <c r="E100" s="27">
        <f t="shared" si="7"/>
        <v>0.99742746037739172</v>
      </c>
      <c r="F100" s="27">
        <f t="shared" si="8"/>
        <v>7.9641784952060087E-3</v>
      </c>
      <c r="G100" s="27">
        <f t="shared" si="9"/>
        <v>5.5595573313756965E-4</v>
      </c>
      <c r="H100" s="6"/>
      <c r="J100" s="6"/>
      <c r="K100" s="6"/>
      <c r="L100" s="7"/>
    </row>
    <row r="101" spans="2:12" x14ac:dyDescent="0.2">
      <c r="B101" s="26">
        <v>135</v>
      </c>
      <c r="C101" s="27">
        <f t="shared" si="5"/>
        <v>2.8673551922967726</v>
      </c>
      <c r="D101" s="27">
        <f t="shared" si="6"/>
        <v>2.7604506955318029</v>
      </c>
      <c r="E101" s="27">
        <f t="shared" si="7"/>
        <v>0.9979304091167619</v>
      </c>
      <c r="F101" s="27">
        <f t="shared" si="8"/>
        <v>6.5401090940791209E-3</v>
      </c>
      <c r="G101" s="27">
        <f t="shared" si="9"/>
        <v>4.5316384263275131E-4</v>
      </c>
      <c r="H101" s="6"/>
      <c r="J101" s="6"/>
      <c r="K101" s="6"/>
      <c r="L101" s="7"/>
    </row>
    <row r="102" spans="2:12" x14ac:dyDescent="0.2">
      <c r="B102" s="26">
        <v>136</v>
      </c>
      <c r="C102" s="27">
        <f t="shared" si="5"/>
        <v>2.9363897747601069</v>
      </c>
      <c r="D102" s="27">
        <f t="shared" si="6"/>
        <v>2.8294852779951372</v>
      </c>
      <c r="E102" s="27">
        <f t="shared" si="7"/>
        <v>0.9983397159777202</v>
      </c>
      <c r="F102" s="27">
        <f t="shared" si="8"/>
        <v>5.3528241017489252E-3</v>
      </c>
      <c r="G102" s="27">
        <f t="shared" si="9"/>
        <v>3.681697397134274E-4</v>
      </c>
      <c r="H102" s="6"/>
      <c r="J102" s="6"/>
      <c r="K102" s="6"/>
      <c r="L102" s="7"/>
    </row>
    <row r="103" spans="2:12" x14ac:dyDescent="0.2">
      <c r="B103" s="26">
        <v>137</v>
      </c>
      <c r="C103" s="27">
        <f t="shared" si="5"/>
        <v>3.0049186048258734</v>
      </c>
      <c r="D103" s="27">
        <f t="shared" si="6"/>
        <v>2.8980141080609036</v>
      </c>
      <c r="E103" s="27">
        <f t="shared" si="7"/>
        <v>0.99867174035317452</v>
      </c>
      <c r="F103" s="27">
        <f t="shared" si="8"/>
        <v>4.3668801731715301E-3</v>
      </c>
      <c r="G103" s="27">
        <f t="shared" si="9"/>
        <v>2.9816367622452407E-4</v>
      </c>
      <c r="H103" s="6"/>
      <c r="J103" s="6"/>
      <c r="K103" s="6"/>
      <c r="L103" s="7"/>
    </row>
    <row r="104" spans="2:12" x14ac:dyDescent="0.2">
      <c r="B104" s="26">
        <v>138</v>
      </c>
      <c r="C104" s="27">
        <f t="shared" si="5"/>
        <v>3.0729490389905729</v>
      </c>
      <c r="D104" s="27">
        <f t="shared" si="6"/>
        <v>2.9660445422256032</v>
      </c>
      <c r="E104" s="27">
        <f t="shared" si="7"/>
        <v>0.99894022659857529</v>
      </c>
      <c r="F104" s="27">
        <f t="shared" si="8"/>
        <v>3.5512826484769659E-3</v>
      </c>
      <c r="G104" s="27">
        <f t="shared" si="9"/>
        <v>2.4071889409775296E-4</v>
      </c>
      <c r="H104" s="6"/>
      <c r="J104" s="6"/>
      <c r="K104" s="6"/>
      <c r="L104" s="7"/>
    </row>
    <row r="105" spans="2:12" x14ac:dyDescent="0.2">
      <c r="B105" s="26">
        <v>139</v>
      </c>
      <c r="C105" s="27">
        <f t="shared" si="5"/>
        <v>3.1404882744014166</v>
      </c>
      <c r="D105" s="27">
        <f t="shared" si="6"/>
        <v>3.0335837776364469</v>
      </c>
      <c r="E105" s="27">
        <f t="shared" si="7"/>
        <v>0.99915666770371825</v>
      </c>
      <c r="F105" s="27">
        <f t="shared" si="8"/>
        <v>2.8791164098846546E-3</v>
      </c>
      <c r="G105" s="27">
        <f t="shared" si="9"/>
        <v>1.9375300687818323E-4</v>
      </c>
      <c r="H105" s="6"/>
      <c r="J105" s="6"/>
      <c r="K105" s="6"/>
      <c r="L105" s="7"/>
    </row>
    <row r="106" spans="2:12" x14ac:dyDescent="0.2">
      <c r="B106" s="26">
        <v>140</v>
      </c>
      <c r="C106" s="27">
        <f t="shared" si="5"/>
        <v>3.2075433534255722</v>
      </c>
      <c r="D106" s="27">
        <f t="shared" si="6"/>
        <v>3.1006388566606025</v>
      </c>
      <c r="E106" s="27">
        <f t="shared" si="7"/>
        <v>0.99933063059477545</v>
      </c>
      <c r="F106" s="27">
        <f t="shared" si="8"/>
        <v>2.3271621496246783E-3</v>
      </c>
      <c r="G106" s="27">
        <f t="shared" si="9"/>
        <v>1.5549006156006964E-4</v>
      </c>
      <c r="H106" s="6"/>
      <c r="J106" s="6"/>
      <c r="K106" s="6"/>
      <c r="L106" s="7"/>
    </row>
    <row r="107" spans="2:12" x14ac:dyDescent="0.2">
      <c r="B107" s="26">
        <v>141</v>
      </c>
      <c r="C107" s="27">
        <f t="shared" si="5"/>
        <v>3.2741211680568103</v>
      </c>
      <c r="D107" s="27">
        <f t="shared" si="6"/>
        <v>3.1672166712918406</v>
      </c>
      <c r="E107" s="27">
        <f t="shared" si="7"/>
        <v>0.9994700442407457</v>
      </c>
      <c r="F107" s="27">
        <f t="shared" si="8"/>
        <v>1.8755126478122615E-3</v>
      </c>
      <c r="G107" s="27">
        <f t="shared" si="9"/>
        <v>1.2442421547295568E-4</v>
      </c>
      <c r="H107" s="6"/>
      <c r="J107" s="6"/>
      <c r="K107" s="6"/>
      <c r="L107" s="7"/>
    </row>
    <row r="108" spans="2:12" x14ac:dyDescent="0.2">
      <c r="B108" s="26">
        <v>142</v>
      </c>
      <c r="C108" s="27">
        <f t="shared" si="5"/>
        <v>3.3402284641664366</v>
      </c>
      <c r="D108" s="27">
        <f t="shared" si="6"/>
        <v>3.2333239674014669</v>
      </c>
      <c r="E108" s="27">
        <f t="shared" si="7"/>
        <v>0.99958145252316744</v>
      </c>
      <c r="F108" s="27">
        <f t="shared" si="8"/>
        <v>1.5072000369620712E-3</v>
      </c>
      <c r="G108" s="27">
        <f t="shared" si="9"/>
        <v>9.9285671683892448E-5</v>
      </c>
      <c r="H108" s="6"/>
      <c r="J108" s="6"/>
      <c r="K108" s="6"/>
      <c r="L108" s="7"/>
    </row>
    <row r="109" spans="2:12" x14ac:dyDescent="0.2">
      <c r="B109" s="26">
        <v>143</v>
      </c>
      <c r="C109" s="27">
        <f t="shared" si="5"/>
        <v>3.4058718456050561</v>
      </c>
      <c r="D109" s="27">
        <f t="shared" si="6"/>
        <v>3.2989673488400864</v>
      </c>
      <c r="E109" s="27">
        <f t="shared" si="7"/>
        <v>0.9996702343475562</v>
      </c>
      <c r="F109" s="27">
        <f t="shared" si="8"/>
        <v>1.2078419217060002E-3</v>
      </c>
      <c r="G109" s="27">
        <f t="shared" si="9"/>
        <v>7.9009277070043492E-5</v>
      </c>
      <c r="H109" s="6"/>
      <c r="J109" s="6"/>
      <c r="K109" s="6"/>
      <c r="L109" s="7"/>
    </row>
    <row r="110" spans="2:12" x14ac:dyDescent="0.2">
      <c r="B110" s="26">
        <v>144</v>
      </c>
      <c r="C110" s="27">
        <f t="shared" si="5"/>
        <v>3.4710577781614202</v>
      </c>
      <c r="D110" s="27">
        <f t="shared" si="6"/>
        <v>3.3641532813964505</v>
      </c>
      <c r="E110" s="27">
        <f t="shared" si="7"/>
        <v>0.99974079377974567</v>
      </c>
      <c r="F110" s="27">
        <f t="shared" si="8"/>
        <v>9.6531162347662032E-4</v>
      </c>
      <c r="G110" s="27">
        <f t="shared" si="9"/>
        <v>6.2705995946528499E-5</v>
      </c>
      <c r="H110" s="6"/>
      <c r="J110" s="6"/>
      <c r="K110" s="6"/>
      <c r="L110" s="7"/>
    </row>
    <row r="111" spans="2:12" x14ac:dyDescent="0.2">
      <c r="B111" s="26">
        <v>145</v>
      </c>
      <c r="C111" s="27">
        <f t="shared" si="5"/>
        <v>3.535792593384286</v>
      </c>
      <c r="D111" s="27">
        <f t="shared" si="6"/>
        <v>3.4288880966193163</v>
      </c>
      <c r="E111" s="27">
        <f t="shared" si="7"/>
        <v>0.99979672312569323</v>
      </c>
      <c r="F111" s="27">
        <f t="shared" si="8"/>
        <v>7.6943570308559935E-4</v>
      </c>
      <c r="G111" s="27">
        <f t="shared" si="9"/>
        <v>4.9637323829272993E-5</v>
      </c>
      <c r="H111" s="6"/>
      <c r="J111" s="6"/>
      <c r="K111" s="6"/>
      <c r="L111" s="7"/>
    </row>
    <row r="112" spans="2:12" x14ac:dyDescent="0.2">
      <c r="B112" s="26">
        <v>146</v>
      </c>
      <c r="C112" s="27">
        <f t="shared" si="5"/>
        <v>3.6000824922729371</v>
      </c>
      <c r="D112" s="27">
        <f t="shared" si="6"/>
        <v>3.4931779955079674</v>
      </c>
      <c r="E112" s="27">
        <f t="shared" si="7"/>
        <v>0.99984094187952899</v>
      </c>
      <c r="F112" s="27">
        <f t="shared" si="8"/>
        <v>6.1172023716059775E-4</v>
      </c>
      <c r="G112" s="27">
        <f t="shared" si="9"/>
        <v>3.9192594931696193E-5</v>
      </c>
    </row>
    <row r="113" spans="2:7" x14ac:dyDescent="0.2">
      <c r="B113" s="26">
        <v>147</v>
      </c>
      <c r="C113" s="27">
        <f t="shared" si="5"/>
        <v>3.6639335488417433</v>
      </c>
      <c r="D113" s="27">
        <f t="shared" si="6"/>
        <v>3.5570290520767736</v>
      </c>
      <c r="E113" s="27">
        <f t="shared" si="7"/>
        <v>0.99987581437612871</v>
      </c>
      <c r="F113" s="27">
        <f t="shared" si="8"/>
        <v>4.8510603678903261E-4</v>
      </c>
      <c r="G113" s="27">
        <f t="shared" si="9"/>
        <v>3.0869057583678825E-5</v>
      </c>
    </row>
    <row r="114" spans="2:7" x14ac:dyDescent="0.2">
      <c r="B114" s="26">
        <v>148</v>
      </c>
      <c r="C114" s="27">
        <f t="shared" si="5"/>
        <v>3.7273517135638872</v>
      </c>
      <c r="D114" s="27">
        <f t="shared" si="6"/>
        <v>3.6204472167989175</v>
      </c>
      <c r="E114" s="27">
        <f t="shared" si="7"/>
        <v>0.99990324883003712</v>
      </c>
      <c r="F114" s="27">
        <f t="shared" si="8"/>
        <v>3.8375204445443607E-4</v>
      </c>
      <c r="G114" s="27">
        <f t="shared" si="9"/>
        <v>2.4254538375380784E-5</v>
      </c>
    </row>
    <row r="115" spans="2:7" x14ac:dyDescent="0.2">
      <c r="B115" s="26">
        <v>149</v>
      </c>
      <c r="C115" s="27">
        <f t="shared" si="5"/>
        <v>3.7903428166991362</v>
      </c>
      <c r="D115" s="27">
        <f t="shared" si="6"/>
        <v>3.6834383199341665</v>
      </c>
      <c r="E115" s="27">
        <f t="shared" si="7"/>
        <v>0.99992478024558629</v>
      </c>
      <c r="F115" s="27">
        <f t="shared" si="8"/>
        <v>3.028454746314446E-4</v>
      </c>
      <c r="G115" s="27">
        <f t="shared" si="9"/>
        <v>1.9012483342379281E-5</v>
      </c>
    </row>
    <row r="116" spans="2:7" x14ac:dyDescent="0.2">
      <c r="B116" s="26">
        <v>150</v>
      </c>
      <c r="C116" s="27">
        <f t="shared" si="5"/>
        <v>3.852912571510315</v>
      </c>
      <c r="D116" s="27">
        <f t="shared" si="6"/>
        <v>3.7460080747453453</v>
      </c>
      <c r="E116" s="27">
        <f t="shared" si="7"/>
        <v>0.99994163946210446</v>
      </c>
      <c r="F116" s="27">
        <f t="shared" si="8"/>
        <v>2.3843682317935746E-4</v>
      </c>
      <c r="G116" s="27">
        <f t="shared" si="9"/>
        <v>1.4869148345465917E-5</v>
      </c>
    </row>
  </sheetData>
  <mergeCells count="1">
    <mergeCell ref="B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Option gamma Calculation</vt:lpstr>
      <vt:lpstr>Fig. Call gamma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akshit gupta</dc:creator>
  <cp:lastModifiedBy>akshit gupta</cp:lastModifiedBy>
  <dcterms:created xsi:type="dcterms:W3CDTF">2022-02-13T20:22:18Z</dcterms:created>
  <dcterms:modified xsi:type="dcterms:W3CDTF">2023-01-13T20:41:13Z</dcterms:modified>
</cp:coreProperties>
</file>