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SimTrade\0.  Blog SimTrade\1. Billets en cours de rédaction\2021-01 Akhsit GUPTA Monitorat ESSEC BBA\Work\Week 4 - Theta\"/>
    </mc:Choice>
  </mc:AlternateContent>
  <xr:revisionPtr revIDLastSave="0" documentId="13_ncr:1_{D6E25BDB-F650-48F8-A629-D30C656339DF}" xr6:coauthVersionLast="47" xr6:coauthVersionMax="47" xr10:uidLastSave="{00000000-0000-0000-0000-000000000000}"/>
  <bookViews>
    <workbookView xWindow="-108" yWindow="-108" windowWidth="23256" windowHeight="12576" xr2:uid="{22B1C553-0A97-6441-A298-912779E11809}"/>
  </bookViews>
  <sheets>
    <sheet name="Option delta calculation" sheetId="2" r:id="rId1"/>
    <sheet name="Fig Call veg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2" l="1"/>
  <c r="C46" i="2"/>
  <c r="D46" i="2" s="1"/>
  <c r="C18" i="2"/>
  <c r="D18" i="2" s="1"/>
  <c r="C34" i="2"/>
  <c r="C38" i="2"/>
  <c r="D38" i="2" s="1"/>
  <c r="C54" i="2"/>
  <c r="C62" i="2"/>
  <c r="D62" i="2" s="1"/>
  <c r="C78" i="2"/>
  <c r="C82" i="2"/>
  <c r="D82" i="2" s="1"/>
  <c r="C98" i="2"/>
  <c r="C102" i="2"/>
  <c r="D102" i="2" s="1"/>
  <c r="C118" i="2"/>
  <c r="C19" i="2"/>
  <c r="D19" i="2" s="1"/>
  <c r="E82" i="2" l="1"/>
  <c r="F82" i="2" s="1"/>
  <c r="C114" i="2"/>
  <c r="E114" i="2" s="1"/>
  <c r="F114" i="2" s="1"/>
  <c r="C94" i="2"/>
  <c r="D94" i="2" s="1"/>
  <c r="C70" i="2"/>
  <c r="E70" i="2" s="1"/>
  <c r="F70" i="2" s="1"/>
  <c r="C50" i="2"/>
  <c r="D50" i="2" s="1"/>
  <c r="C30" i="2"/>
  <c r="E30" i="2" s="1"/>
  <c r="F30" i="2" s="1"/>
  <c r="E38" i="2"/>
  <c r="F38" i="2" s="1"/>
  <c r="C110" i="2"/>
  <c r="D110" i="2" s="1"/>
  <c r="C86" i="2"/>
  <c r="D86" i="2" s="1"/>
  <c r="C66" i="2"/>
  <c r="D66" i="2" s="1"/>
  <c r="E102" i="2"/>
  <c r="F102" i="2" s="1"/>
  <c r="E19" i="2"/>
  <c r="F19" i="2" s="1"/>
  <c r="E62" i="2"/>
  <c r="F62" i="2" s="1"/>
  <c r="D114" i="2"/>
  <c r="D118" i="2"/>
  <c r="E118" i="2"/>
  <c r="F118" i="2" s="1"/>
  <c r="D98" i="2"/>
  <c r="E98" i="2"/>
  <c r="F98" i="2" s="1"/>
  <c r="D78" i="2"/>
  <c r="E78" i="2"/>
  <c r="F78" i="2" s="1"/>
  <c r="D54" i="2"/>
  <c r="E54" i="2"/>
  <c r="F54" i="2" s="1"/>
  <c r="D34" i="2"/>
  <c r="E34" i="2"/>
  <c r="F34" i="2" s="1"/>
  <c r="E94" i="2"/>
  <c r="F94" i="2" s="1"/>
  <c r="E46" i="2"/>
  <c r="F46" i="2" s="1"/>
  <c r="E18" i="2"/>
  <c r="F18" i="2" s="1"/>
  <c r="C106" i="2"/>
  <c r="C90" i="2"/>
  <c r="C74" i="2"/>
  <c r="C58" i="2"/>
  <c r="C42" i="2"/>
  <c r="C22" i="2"/>
  <c r="C26" i="2"/>
  <c r="C117" i="2"/>
  <c r="C109" i="2"/>
  <c r="C105" i="2"/>
  <c r="C101" i="2"/>
  <c r="C97" i="2"/>
  <c r="C93" i="2"/>
  <c r="C89" i="2"/>
  <c r="C85" i="2"/>
  <c r="C81" i="2"/>
  <c r="C77" i="2"/>
  <c r="C73" i="2"/>
  <c r="C69" i="2"/>
  <c r="C65" i="2"/>
  <c r="C61" i="2"/>
  <c r="C57" i="2"/>
  <c r="C53" i="2"/>
  <c r="C49" i="2"/>
  <c r="C45" i="2"/>
  <c r="C41" i="2"/>
  <c r="C37" i="2"/>
  <c r="C33" i="2"/>
  <c r="C29" i="2"/>
  <c r="C25" i="2"/>
  <c r="C21" i="2"/>
  <c r="C116" i="2"/>
  <c r="C112" i="2"/>
  <c r="C108" i="2"/>
  <c r="C104" i="2"/>
  <c r="C100" i="2"/>
  <c r="C96" i="2"/>
  <c r="C92" i="2"/>
  <c r="C88" i="2"/>
  <c r="C84" i="2"/>
  <c r="C80" i="2"/>
  <c r="C76" i="2"/>
  <c r="C72" i="2"/>
  <c r="C68" i="2"/>
  <c r="C64" i="2"/>
  <c r="C60" i="2"/>
  <c r="C56" i="2"/>
  <c r="C52" i="2"/>
  <c r="C48" i="2"/>
  <c r="C44" i="2"/>
  <c r="C40" i="2"/>
  <c r="C36" i="2"/>
  <c r="C32" i="2"/>
  <c r="C28" i="2"/>
  <c r="C24" i="2"/>
  <c r="C20" i="2"/>
  <c r="C113" i="2"/>
  <c r="C115" i="2"/>
  <c r="C111" i="2"/>
  <c r="C107" i="2"/>
  <c r="C103" i="2"/>
  <c r="C99" i="2"/>
  <c r="C95" i="2"/>
  <c r="C91" i="2"/>
  <c r="C87" i="2"/>
  <c r="C83" i="2"/>
  <c r="C79" i="2"/>
  <c r="C75" i="2"/>
  <c r="C71" i="2"/>
  <c r="C67" i="2"/>
  <c r="C63" i="2"/>
  <c r="C59" i="2"/>
  <c r="C55" i="2"/>
  <c r="C51" i="2"/>
  <c r="C47" i="2"/>
  <c r="C43" i="2"/>
  <c r="C39" i="2"/>
  <c r="C35" i="2"/>
  <c r="C31" i="2"/>
  <c r="C27" i="2"/>
  <c r="C23" i="2"/>
  <c r="E66" i="2" l="1"/>
  <c r="F66" i="2" s="1"/>
  <c r="D30" i="2"/>
  <c r="D70" i="2"/>
  <c r="E86" i="2"/>
  <c r="F86" i="2" s="1"/>
  <c r="E50" i="2"/>
  <c r="F50" i="2" s="1"/>
  <c r="E110" i="2"/>
  <c r="F110" i="2" s="1"/>
  <c r="D39" i="2"/>
  <c r="E39" i="2"/>
  <c r="F39" i="2" s="1"/>
  <c r="D27" i="2"/>
  <c r="E27" i="2"/>
  <c r="F27" i="2" s="1"/>
  <c r="D43" i="2"/>
  <c r="E43" i="2"/>
  <c r="F43" i="2" s="1"/>
  <c r="D75" i="2"/>
  <c r="E75" i="2"/>
  <c r="F75" i="2" s="1"/>
  <c r="D107" i="2"/>
  <c r="E107" i="2"/>
  <c r="F107" i="2" s="1"/>
  <c r="D20" i="2"/>
  <c r="E20" i="2"/>
  <c r="F20" i="2" s="1"/>
  <c r="D52" i="2"/>
  <c r="E52" i="2"/>
  <c r="F52" i="2" s="1"/>
  <c r="D84" i="2"/>
  <c r="E84" i="2"/>
  <c r="F84" i="2" s="1"/>
  <c r="D116" i="2"/>
  <c r="E116" i="2"/>
  <c r="F116" i="2" s="1"/>
  <c r="D49" i="2"/>
  <c r="E49" i="2"/>
  <c r="F49" i="2" s="1"/>
  <c r="D31" i="2"/>
  <c r="E31" i="2"/>
  <c r="F31" i="2" s="1"/>
  <c r="D47" i="2"/>
  <c r="E47" i="2"/>
  <c r="F47" i="2" s="1"/>
  <c r="D63" i="2"/>
  <c r="E63" i="2"/>
  <c r="F63" i="2" s="1"/>
  <c r="D79" i="2"/>
  <c r="E79" i="2"/>
  <c r="F79" i="2" s="1"/>
  <c r="D95" i="2"/>
  <c r="E95" i="2"/>
  <c r="F95" i="2" s="1"/>
  <c r="D111" i="2"/>
  <c r="E111" i="2"/>
  <c r="F111" i="2" s="1"/>
  <c r="D24" i="2"/>
  <c r="E24" i="2"/>
  <c r="F24" i="2" s="1"/>
  <c r="D40" i="2"/>
  <c r="E40" i="2"/>
  <c r="F40" i="2" s="1"/>
  <c r="D56" i="2"/>
  <c r="E56" i="2"/>
  <c r="F56" i="2" s="1"/>
  <c r="D72" i="2"/>
  <c r="E72" i="2"/>
  <c r="F72" i="2" s="1"/>
  <c r="D88" i="2"/>
  <c r="E88" i="2"/>
  <c r="F88" i="2" s="1"/>
  <c r="D104" i="2"/>
  <c r="E104" i="2"/>
  <c r="F104" i="2" s="1"/>
  <c r="D21" i="2"/>
  <c r="E21" i="2"/>
  <c r="F21" i="2" s="1"/>
  <c r="D37" i="2"/>
  <c r="E37" i="2"/>
  <c r="F37" i="2" s="1"/>
  <c r="D53" i="2"/>
  <c r="E53" i="2"/>
  <c r="F53" i="2" s="1"/>
  <c r="D69" i="2"/>
  <c r="E69" i="2"/>
  <c r="F69" i="2" s="1"/>
  <c r="D85" i="2"/>
  <c r="E85" i="2"/>
  <c r="F85" i="2" s="1"/>
  <c r="D101" i="2"/>
  <c r="E101" i="2"/>
  <c r="F101" i="2" s="1"/>
  <c r="D26" i="2"/>
  <c r="E26" i="2"/>
  <c r="F26" i="2" s="1"/>
  <c r="D74" i="2"/>
  <c r="E74" i="2"/>
  <c r="F74" i="2" s="1"/>
  <c r="D35" i="2"/>
  <c r="E35" i="2"/>
  <c r="F35" i="2" s="1"/>
  <c r="D51" i="2"/>
  <c r="E51" i="2"/>
  <c r="F51" i="2" s="1"/>
  <c r="D67" i="2"/>
  <c r="E67" i="2"/>
  <c r="F67" i="2" s="1"/>
  <c r="D83" i="2"/>
  <c r="E83" i="2"/>
  <c r="F83" i="2" s="1"/>
  <c r="D99" i="2"/>
  <c r="E99" i="2"/>
  <c r="F99" i="2" s="1"/>
  <c r="D115" i="2"/>
  <c r="E115" i="2"/>
  <c r="F115" i="2" s="1"/>
  <c r="D28" i="2"/>
  <c r="E28" i="2"/>
  <c r="F28" i="2" s="1"/>
  <c r="D44" i="2"/>
  <c r="E44" i="2"/>
  <c r="F44" i="2" s="1"/>
  <c r="D60" i="2"/>
  <c r="E60" i="2"/>
  <c r="F60" i="2" s="1"/>
  <c r="D76" i="2"/>
  <c r="E76" i="2"/>
  <c r="F76" i="2" s="1"/>
  <c r="D92" i="2"/>
  <c r="E92" i="2"/>
  <c r="F92" i="2" s="1"/>
  <c r="D108" i="2"/>
  <c r="E108" i="2"/>
  <c r="F108" i="2" s="1"/>
  <c r="D25" i="2"/>
  <c r="E25" i="2"/>
  <c r="F25" i="2" s="1"/>
  <c r="D41" i="2"/>
  <c r="E41" i="2"/>
  <c r="F41" i="2" s="1"/>
  <c r="D57" i="2"/>
  <c r="E57" i="2"/>
  <c r="F57" i="2" s="1"/>
  <c r="D73" i="2"/>
  <c r="E73" i="2"/>
  <c r="F73" i="2" s="1"/>
  <c r="D89" i="2"/>
  <c r="E89" i="2"/>
  <c r="F89" i="2" s="1"/>
  <c r="D105" i="2"/>
  <c r="E105" i="2"/>
  <c r="F105" i="2" s="1"/>
  <c r="D22" i="2"/>
  <c r="E22" i="2"/>
  <c r="F22" i="2" s="1"/>
  <c r="D90" i="2"/>
  <c r="E90" i="2"/>
  <c r="F90" i="2" s="1"/>
  <c r="D23" i="2"/>
  <c r="E23" i="2"/>
  <c r="F23" i="2" s="1"/>
  <c r="D71" i="2"/>
  <c r="E71" i="2"/>
  <c r="F71" i="2" s="1"/>
  <c r="D87" i="2"/>
  <c r="E87" i="2"/>
  <c r="F87" i="2" s="1"/>
  <c r="D103" i="2"/>
  <c r="E103" i="2"/>
  <c r="F103" i="2" s="1"/>
  <c r="D113" i="2"/>
  <c r="E113" i="2"/>
  <c r="F113" i="2" s="1"/>
  <c r="D32" i="2"/>
  <c r="E32" i="2"/>
  <c r="F32" i="2" s="1"/>
  <c r="D48" i="2"/>
  <c r="E48" i="2"/>
  <c r="F48" i="2" s="1"/>
  <c r="D64" i="2"/>
  <c r="E64" i="2"/>
  <c r="F64" i="2" s="1"/>
  <c r="D80" i="2"/>
  <c r="E80" i="2"/>
  <c r="F80" i="2" s="1"/>
  <c r="D96" i="2"/>
  <c r="E96" i="2"/>
  <c r="F96" i="2" s="1"/>
  <c r="D112" i="2"/>
  <c r="E112" i="2"/>
  <c r="F112" i="2" s="1"/>
  <c r="D29" i="2"/>
  <c r="E29" i="2"/>
  <c r="F29" i="2" s="1"/>
  <c r="D45" i="2"/>
  <c r="E45" i="2"/>
  <c r="F45" i="2" s="1"/>
  <c r="D61" i="2"/>
  <c r="E61" i="2"/>
  <c r="F61" i="2" s="1"/>
  <c r="D77" i="2"/>
  <c r="E77" i="2"/>
  <c r="F77" i="2" s="1"/>
  <c r="D93" i="2"/>
  <c r="E93" i="2"/>
  <c r="F93" i="2" s="1"/>
  <c r="D109" i="2"/>
  <c r="E109" i="2"/>
  <c r="F109" i="2" s="1"/>
  <c r="D42" i="2"/>
  <c r="E42" i="2"/>
  <c r="F42" i="2" s="1"/>
  <c r="D106" i="2"/>
  <c r="E106" i="2"/>
  <c r="F106" i="2" s="1"/>
  <c r="D55" i="2"/>
  <c r="E55" i="2"/>
  <c r="F55" i="2" s="1"/>
  <c r="D59" i="2"/>
  <c r="E59" i="2"/>
  <c r="F59" i="2" s="1"/>
  <c r="D91" i="2"/>
  <c r="E91" i="2"/>
  <c r="F91" i="2" s="1"/>
  <c r="D36" i="2"/>
  <c r="E36" i="2"/>
  <c r="F36" i="2" s="1"/>
  <c r="D68" i="2"/>
  <c r="E68" i="2"/>
  <c r="F68" i="2" s="1"/>
  <c r="D100" i="2"/>
  <c r="E100" i="2"/>
  <c r="F100" i="2" s="1"/>
  <c r="D33" i="2"/>
  <c r="E33" i="2"/>
  <c r="F33" i="2" s="1"/>
  <c r="D65" i="2"/>
  <c r="E65" i="2"/>
  <c r="F65" i="2" s="1"/>
  <c r="D81" i="2"/>
  <c r="E81" i="2"/>
  <c r="F81" i="2" s="1"/>
  <c r="D97" i="2"/>
  <c r="E97" i="2"/>
  <c r="F97" i="2" s="1"/>
  <c r="D117" i="2"/>
  <c r="E117" i="2"/>
  <c r="F117" i="2" s="1"/>
  <c r="D58" i="2"/>
  <c r="E58" i="2"/>
  <c r="F58" i="2" s="1"/>
</calcChain>
</file>

<file path=xl/sharedStrings.xml><?xml version="1.0" encoding="utf-8"?>
<sst xmlns="http://schemas.openxmlformats.org/spreadsheetml/2006/main" count="16" uniqueCount="16">
  <si>
    <t>Characteristics of the product</t>
  </si>
  <si>
    <t xml:space="preserve">    Strike price (K)</t>
  </si>
  <si>
    <t xml:space="preserve">    Time to maturity (T)</t>
  </si>
  <si>
    <t xml:space="preserve"> (in years)</t>
  </si>
  <si>
    <t>Market data</t>
  </si>
  <si>
    <t xml:space="preserve">   Risk-free rate (r)</t>
  </si>
  <si>
    <t xml:space="preserve">   Dividend yield (q)</t>
  </si>
  <si>
    <t>Price of the underlying asset</t>
  </si>
  <si>
    <t>Data for the figure Call delta</t>
  </si>
  <si>
    <r>
      <rPr>
        <sz val="12"/>
        <color theme="1"/>
        <rFont val="Arial"/>
        <family val="2"/>
      </rPr>
      <t>d</t>
    </r>
    <r>
      <rPr>
        <vertAlign val="subscript"/>
        <sz val="12"/>
        <color theme="1"/>
        <rFont val="Arial"/>
        <family val="2"/>
      </rPr>
      <t>1</t>
    </r>
  </si>
  <si>
    <r>
      <rPr>
        <sz val="12"/>
        <color theme="1"/>
        <rFont val="Arial"/>
        <family val="2"/>
      </rPr>
      <t>d</t>
    </r>
    <r>
      <rPr>
        <vertAlign val="subscript"/>
        <sz val="12"/>
        <color theme="1"/>
        <rFont val="Arial"/>
        <family val="2"/>
      </rPr>
      <t>2</t>
    </r>
  </si>
  <si>
    <t>Vega of a call option</t>
  </si>
  <si>
    <t xml:space="preserve">   Volatility (σ)</t>
  </si>
  <si>
    <t>Call vega</t>
  </si>
  <si>
    <r>
      <t>N'(d</t>
    </r>
    <r>
      <rPr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>)</t>
    </r>
  </si>
  <si>
    <r>
      <t xml:space="preserve">   Price of the underlying asset (S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</si>
</sst>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₹&quot;* #,##0.00_);_(&quot;₹&quot;* \(#,##0.00\);_(&quot;₹&quot;* &quot;-&quot;??_);_(@_)"/>
    <numFmt numFmtId="165" formatCode="#,##0.00\ &quot;€&quot;"/>
    <numFmt numFmtId="166" formatCode="0.000"/>
    <numFmt numFmtId="167" formatCode="#,##0.00\ [$€-1]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venir Book"/>
      <family val="2"/>
    </font>
    <font>
      <sz val="10"/>
      <name val="Avenir Book"/>
      <family val="2"/>
    </font>
    <font>
      <b/>
      <sz val="10"/>
      <color theme="1"/>
      <name val="Avenir Book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vertAlign val="subscript"/>
      <sz val="12"/>
      <name val="Arial"/>
      <family val="2"/>
    </font>
    <font>
      <vertAlign val="subscript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9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6" fillId="0" borderId="0" xfId="0" applyFont="1"/>
    <xf numFmtId="0" fontId="5" fillId="0" borderId="0" xfId="0" applyFont="1"/>
    <xf numFmtId="0" fontId="5" fillId="2" borderId="0" xfId="0" applyFont="1" applyFill="1" applyAlignment="1">
      <alignment vertical="center"/>
    </xf>
    <xf numFmtId="165" fontId="6" fillId="2" borderId="0" xfId="1" applyNumberFormat="1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165" fontId="6" fillId="2" borderId="0" xfId="0" applyNumberFormat="1" applyFont="1" applyFill="1" applyAlignment="1">
      <alignment horizontal="right" vertical="center"/>
    </xf>
    <xf numFmtId="166" fontId="6" fillId="2" borderId="0" xfId="2" applyNumberFormat="1" applyFont="1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65" fontId="6" fillId="0" borderId="0" xfId="1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10" fontId="6" fillId="2" borderId="0" xfId="0" applyNumberFormat="1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10761778592833"/>
          <c:y val="5.0225512725125557E-2"/>
          <c:w val="0.8235059529875346"/>
          <c:h val="0.7733794815052546"/>
        </c:manualLayout>
      </c:layout>
      <c:lineChart>
        <c:grouping val="stacked"/>
        <c:varyColors val="0"/>
        <c:ser>
          <c:idx val="0"/>
          <c:order val="0"/>
          <c:tx>
            <c:v>Call option delta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'Option delta calculation'!$B$18:$B$118</c:f>
              <c:numCache>
                <c:formatCode>#\ ##0.00\ [$€-1]</c:formatCode>
                <c:ptCount val="1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</c:numCache>
            </c:numRef>
          </c:cat>
          <c:val>
            <c:numRef>
              <c:f>'Option delta calculation'!$F$18:$F$118</c:f>
              <c:numCache>
                <c:formatCode>0.00</c:formatCode>
                <c:ptCount val="101"/>
                <c:pt idx="0">
                  <c:v>7.8434402527965436E-2</c:v>
                </c:pt>
                <c:pt idx="1">
                  <c:v>0.10851624811163015</c:v>
                </c:pt>
                <c:pt idx="2">
                  <c:v>0.14777831258373428</c:v>
                </c:pt>
                <c:pt idx="3">
                  <c:v>0.19824134020277789</c:v>
                </c:pt>
                <c:pt idx="4">
                  <c:v>0.26215806328536279</c:v>
                </c:pt>
                <c:pt idx="5">
                  <c:v>0.34199156424877919</c:v>
                </c:pt>
                <c:pt idx="6">
                  <c:v>0.44038231559813124</c:v>
                </c:pt>
                <c:pt idx="7">
                  <c:v>0.56010395790128431</c:v>
                </c:pt>
                <c:pt idx="8">
                  <c:v>0.70400845322897965</c:v>
                </c:pt>
                <c:pt idx="9">
                  <c:v>0.87496182332512484</c:v>
                </c:pt>
                <c:pt idx="10">
                  <c:v>1.0757722113762802</c:v>
                </c:pt>
                <c:pt idx="11">
                  <c:v>1.3091124604291249</c:v>
                </c:pt>
                <c:pt idx="12">
                  <c:v>1.5774397527157937</c:v>
                </c:pt>
                <c:pt idx="13">
                  <c:v>1.8829150823121934</c:v>
                </c:pt>
                <c:pt idx="14">
                  <c:v>2.227325427111841</c:v>
                </c:pt>
                <c:pt idx="15">
                  <c:v>2.6120114423060334</c:v>
                </c:pt>
                <c:pt idx="16">
                  <c:v>3.0378033221158525</c:v>
                </c:pt>
                <c:pt idx="17">
                  <c:v>3.5049671825863036</c:v>
                </c:pt>
                <c:pt idx="18">
                  <c:v>4.0131639250526954</c:v>
                </c:pt>
                <c:pt idx="19">
                  <c:v>4.5614220710181232</c:v>
                </c:pt>
                <c:pt idx="20">
                  <c:v>5.1481255407938384</c:v>
                </c:pt>
                <c:pt idx="21">
                  <c:v>5.7710168072818906</c:v>
                </c:pt>
                <c:pt idx="22">
                  <c:v>6.4272153187948478</c:v>
                </c:pt>
                <c:pt idx="23">
                  <c:v>7.1132505746328301</c:v>
                </c:pt>
                <c:pt idx="24">
                  <c:v>7.8251087747588155</c:v>
                </c:pt>
                <c:pt idx="25">
                  <c:v>8.5582915667202677</c:v>
                </c:pt>
                <c:pt idx="26">
                  <c:v>9.30788509083599</c:v>
                </c:pt>
                <c:pt idx="27">
                  <c:v>10.068637285855973</c:v>
                </c:pt>
                <c:pt idx="28">
                  <c:v>10.835041264603372</c:v>
                </c:pt>
                <c:pt idx="29">
                  <c:v>11.601422501243363</c:v>
                </c:pt>
                <c:pt idx="30">
                  <c:v>12.362027583991148</c:v>
                </c:pt>
                <c:pt idx="31">
                  <c:v>13.111112371605349</c:v>
                </c:pt>
                <c:pt idx="32">
                  <c:v>13.843027539095804</c:v>
                </c:pt>
                <c:pt idx="33">
                  <c:v>14.552299696455497</c:v>
                </c:pt>
                <c:pt idx="34">
                  <c:v>15.233706501905198</c:v>
                </c:pt>
                <c:pt idx="35">
                  <c:v>15.882344455988015</c:v>
                </c:pt>
                <c:pt idx="36">
                  <c:v>16.493688343143909</c:v>
                </c:pt>
                <c:pt idx="37">
                  <c:v>17.063641572246244</c:v>
                </c:pt>
                <c:pt idx="38">
                  <c:v>17.588576947275129</c:v>
                </c:pt>
                <c:pt idx="39">
                  <c:v>18.06536766551428</c:v>
                </c:pt>
                <c:pt idx="40">
                  <c:v>18.491408586593518</c:v>
                </c:pt>
                <c:pt idx="41">
                  <c:v>18.86462803613453</c:v>
                </c:pt>
                <c:pt idx="42">
                  <c:v>19.183490599011364</c:v>
                </c:pt>
                <c:pt idx="43">
                  <c:v>19.446991517085824</c:v>
                </c:pt>
                <c:pt idx="44">
                  <c:v>19.654643433818428</c:v>
                </c:pt>
                <c:pt idx="45">
                  <c:v>19.806456323646849</c:v>
                </c:pt>
                <c:pt idx="46">
                  <c:v>19.902911508700537</c:v>
                </c:pt>
                <c:pt idx="47">
                  <c:v>19.944930701305331</c:v>
                </c:pt>
                <c:pt idx="48">
                  <c:v>19.933841020446337</c:v>
                </c:pt>
                <c:pt idx="49">
                  <c:v>19.871336916942383</c:v>
                </c:pt>
                <c:pt idx="50">
                  <c:v>19.759439908836089</c:v>
                </c:pt>
                <c:pt idx="51">
                  <c:v>19.60045697882456</c:v>
                </c:pt>
                <c:pt idx="52">
                  <c:v>19.396938422833543</c:v>
                </c:pt>
                <c:pt idx="53">
                  <c:v>19.15163586633933</c:v>
                </c:pt>
                <c:pt idx="54">
                  <c:v>18.867461085831877</c:v>
                </c:pt>
                <c:pt idx="55">
                  <c:v>18.547446189689783</c:v>
                </c:pt>
                <c:pt idx="56">
                  <c:v>18.194705628198506</c:v>
                </c:pt>
                <c:pt idx="57">
                  <c:v>17.812400418652185</c:v>
                </c:pt>
                <c:pt idx="58">
                  <c:v>17.403704890261874</c:v>
                </c:pt>
                <c:pt idx="59">
                  <c:v>16.971776176436791</c:v>
                </c:pt>
                <c:pt idx="60">
                  <c:v>16.519726610073057</c:v>
                </c:pt>
                <c:pt idx="61">
                  <c:v>16.050599111635307</c:v>
                </c:pt>
                <c:pt idx="62">
                  <c:v>15.567345600631318</c:v>
                </c:pt>
                <c:pt idx="63">
                  <c:v>15.072808408889946</c:v>
                </c:pt>
                <c:pt idx="64">
                  <c:v>14.569704628974616</c:v>
                </c:pt>
                <c:pt idx="65">
                  <c:v>14.060613293029526</c:v>
                </c:pt>
                <c:pt idx="66">
                  <c:v>13.54796524614301</c:v>
                </c:pt>
                <c:pt idx="67">
                  <c:v>13.034035553581571</c:v>
                </c:pt>
                <c:pt idx="68">
                  <c:v>12.520938262563275</c:v>
                </c:pt>
                <c:pt idx="69">
                  <c:v>12.010623326100824</c:v>
                </c:pt>
                <c:pt idx="70">
                  <c:v>11.504875488307823</c:v>
                </c:pt>
                <c:pt idx="71">
                  <c:v>11.005314926859603</c:v>
                </c:pt>
                <c:pt idx="72">
                  <c:v>10.513399448459527</c:v>
                </c:pt>
                <c:pt idx="73">
                  <c:v>10.030428036618581</c:v>
                </c:pt>
                <c:pt idx="74">
                  <c:v>9.5575455572662893</c:v>
                </c:pt>
                <c:pt idx="75">
                  <c:v>9.0957484361594698</c:v>
                </c:pt>
                <c:pt idx="76">
                  <c:v>8.6458911322634133</c:v>
                </c:pt>
                <c:pt idx="77">
                  <c:v>8.2086932428087565</c:v>
                </c:pt>
                <c:pt idx="78">
                  <c:v>7.784747088181974</c:v>
                </c:pt>
                <c:pt idx="79">
                  <c:v>7.3745256378366335</c:v>
                </c:pt>
                <c:pt idx="80">
                  <c:v>6.9783906517109635</c:v>
                </c:pt>
                <c:pt idx="81">
                  <c:v>6.5966009249415771</c:v>
                </c:pt>
                <c:pt idx="82">
                  <c:v>6.2293205367524518</c:v>
                </c:pt>
                <c:pt idx="83">
                  <c:v>5.8766270170907324</c:v>
                </c:pt>
                <c:pt idx="84">
                  <c:v>5.5385193567305349</c:v>
                </c:pt>
                <c:pt idx="85">
                  <c:v>5.2149257980599257</c:v>
                </c:pt>
                <c:pt idx="86">
                  <c:v>4.9057113545217597</c:v>
                </c:pt>
                <c:pt idx="87">
                  <c:v>4.6106850166387572</c:v>
                </c:pt>
                <c:pt idx="88">
                  <c:v>4.3296066116836265</c:v>
                </c:pt>
                <c:pt idx="89">
                  <c:v>4.0621932923413233</c:v>
                </c:pt>
                <c:pt idx="90">
                  <c:v>3.8081256371555328</c:v>
                </c:pt>
                <c:pt idx="91">
                  <c:v>3.5670533521706127</c:v>
                </c:pt>
                <c:pt idx="92">
                  <c:v>3.3386005690012683</c:v>
                </c:pt>
                <c:pt idx="93">
                  <c:v>3.1223707396206475</c:v>
                </c:pt>
                <c:pt idx="94">
                  <c:v>2.9179511324957907</c:v>
                </c:pt>
                <c:pt idx="95">
                  <c:v>2.7249169383650185</c:v>
                </c:pt>
                <c:pt idx="96">
                  <c:v>2.5428349969946784</c:v>
                </c:pt>
                <c:pt idx="97">
                  <c:v>2.3712671587250869</c:v>
                </c:pt>
                <c:pt idx="98">
                  <c:v>2.2097732965696091</c:v>
                </c:pt>
                <c:pt idx="99">
                  <c:v>2.0579139861188365</c:v>
                </c:pt>
                <c:pt idx="100">
                  <c:v>1.9152528715743027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9-9940-99B4-E52BAC5D3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054416"/>
        <c:axId val="70726944"/>
      </c:lineChart>
      <c:catAx>
        <c:axId val="81054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800" b="1">
                    <a:solidFill>
                      <a:sysClr val="windowText" lastClr="000000"/>
                    </a:solidFill>
                  </a:rPr>
                  <a:t>Price of the underlying asset</a:t>
                </a:r>
              </a:p>
            </c:rich>
          </c:tx>
          <c:layout>
            <c:manualLayout>
              <c:xMode val="edge"/>
              <c:yMode val="edge"/>
              <c:x val="0.40538596306404773"/>
              <c:y val="0.92866446645679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[$€-2]\ 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726944"/>
        <c:crosses val="autoZero"/>
        <c:auto val="1"/>
        <c:lblAlgn val="ctr"/>
        <c:lblOffset val="100"/>
        <c:tickLblSkip val="10"/>
        <c:noMultiLvlLbl val="0"/>
      </c:catAx>
      <c:valAx>
        <c:axId val="70726944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800" b="1">
                    <a:solidFill>
                      <a:sysClr val="windowText" lastClr="000000"/>
                    </a:solidFill>
                  </a:rPr>
                  <a:t>Vega of a call option</a:t>
                </a:r>
              </a:p>
            </c:rich>
          </c:tx>
          <c:layout>
            <c:manualLayout>
              <c:xMode val="edge"/>
              <c:yMode val="edge"/>
              <c:x val="1.7764994902178585E-2"/>
              <c:y val="0.31753161221687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054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BF6BB57-27C9-5940-B122-F0FD0E7AE493}">
  <sheetPr/>
  <sheetViews>
    <sheetView zoomScale="8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897" cy="606972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A38CDA-06B6-7D4A-8E34-8A6D33005BB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C2438-ED41-8046-939E-153A21A08D31}">
  <dimension ref="A1:F118"/>
  <sheetViews>
    <sheetView showGridLines="0" tabSelected="1" zoomScale="125" zoomScaleNormal="160" workbookViewId="0"/>
  </sheetViews>
  <sheetFormatPr baseColWidth="10" defaultRowHeight="15.6"/>
  <cols>
    <col min="1" max="1" width="3.296875" customWidth="1"/>
    <col min="2" max="2" width="36.69921875" customWidth="1"/>
    <col min="3" max="3" width="11.296875" customWidth="1"/>
    <col min="4" max="4" width="14.296875" customWidth="1"/>
    <col min="5" max="6" width="11" bestFit="1" customWidth="1"/>
  </cols>
  <sheetData>
    <row r="1" spans="1:6">
      <c r="A1" s="5" t="s">
        <v>11</v>
      </c>
      <c r="B1" s="6"/>
      <c r="C1" s="7"/>
      <c r="D1" s="7"/>
      <c r="E1" s="7"/>
      <c r="F1" s="4"/>
    </row>
    <row r="2" spans="1:6">
      <c r="A2" s="6"/>
      <c r="B2" s="7"/>
      <c r="C2" s="7"/>
      <c r="D2" s="7"/>
      <c r="E2" s="7"/>
      <c r="F2" s="4"/>
    </row>
    <row r="3" spans="1:6">
      <c r="A3" s="6"/>
      <c r="B3" s="8" t="s">
        <v>0</v>
      </c>
      <c r="C3" s="8"/>
      <c r="D3" s="8"/>
      <c r="E3" s="9"/>
      <c r="F3" s="1"/>
    </row>
    <row r="4" spans="1:6">
      <c r="A4" s="6"/>
      <c r="B4" s="11" t="s">
        <v>1</v>
      </c>
      <c r="C4" s="12">
        <v>100</v>
      </c>
      <c r="D4" s="10"/>
      <c r="E4" s="9"/>
      <c r="F4" s="1"/>
    </row>
    <row r="5" spans="1:6">
      <c r="A5" s="6"/>
      <c r="B5" s="11" t="s">
        <v>2</v>
      </c>
      <c r="C5" s="13">
        <f>3/12</f>
        <v>0.25</v>
      </c>
      <c r="D5" s="10" t="s">
        <v>3</v>
      </c>
      <c r="E5" s="9"/>
      <c r="F5" s="1"/>
    </row>
    <row r="6" spans="1:6">
      <c r="A6" s="6"/>
      <c r="B6" s="11"/>
      <c r="C6" s="13"/>
      <c r="D6" s="10"/>
      <c r="E6" s="9"/>
      <c r="F6" s="1"/>
    </row>
    <row r="7" spans="1:6">
      <c r="A7" s="6"/>
      <c r="B7" s="14"/>
      <c r="C7" s="15"/>
      <c r="D7" s="16"/>
      <c r="E7" s="17"/>
      <c r="F7" s="1"/>
    </row>
    <row r="8" spans="1:6">
      <c r="A8" s="6"/>
      <c r="B8" s="18" t="s">
        <v>4</v>
      </c>
      <c r="C8" s="19"/>
      <c r="D8" s="9"/>
      <c r="E8" s="10"/>
      <c r="F8" s="1"/>
    </row>
    <row r="9" spans="1:6" ht="18.600000000000001">
      <c r="A9" s="6"/>
      <c r="B9" s="11" t="s">
        <v>15</v>
      </c>
      <c r="C9" s="9">
        <v>100</v>
      </c>
      <c r="D9" s="9"/>
      <c r="E9" s="10"/>
      <c r="F9" s="1"/>
    </row>
    <row r="10" spans="1:6">
      <c r="A10" s="6"/>
      <c r="B10" s="11" t="s">
        <v>12</v>
      </c>
      <c r="C10" s="20">
        <v>0.4</v>
      </c>
      <c r="D10" s="9"/>
      <c r="E10" s="10"/>
      <c r="F10" s="1"/>
    </row>
    <row r="11" spans="1:6">
      <c r="A11" s="6"/>
      <c r="B11" s="11" t="s">
        <v>5</v>
      </c>
      <c r="C11" s="20">
        <v>0.03</v>
      </c>
      <c r="D11" s="9"/>
      <c r="E11" s="10"/>
      <c r="F11" s="1"/>
    </row>
    <row r="12" spans="1:6">
      <c r="A12" s="6"/>
      <c r="B12" s="11" t="s">
        <v>6</v>
      </c>
      <c r="C12" s="20">
        <v>0</v>
      </c>
      <c r="D12" s="9"/>
      <c r="E12" s="10"/>
      <c r="F12" s="1"/>
    </row>
    <row r="13" spans="1:6">
      <c r="A13" s="6"/>
      <c r="B13" s="11"/>
      <c r="C13" s="20"/>
      <c r="D13" s="9"/>
      <c r="E13" s="10"/>
      <c r="F13" s="1"/>
    </row>
    <row r="14" spans="1:6">
      <c r="B14" s="3"/>
      <c r="C14" s="3"/>
      <c r="D14" s="2"/>
      <c r="E14" s="1"/>
      <c r="F14" s="1"/>
    </row>
    <row r="15" spans="1:6">
      <c r="B15" s="26" t="s">
        <v>8</v>
      </c>
      <c r="C15" s="26"/>
      <c r="D15" s="26"/>
      <c r="E15" s="26"/>
      <c r="F15" s="26"/>
    </row>
    <row r="16" spans="1:6">
      <c r="B16" s="25"/>
      <c r="C16" s="25"/>
      <c r="D16" s="25"/>
      <c r="E16" s="25"/>
      <c r="F16" s="25"/>
    </row>
    <row r="17" spans="2:6" ht="18.600000000000001">
      <c r="B17" s="21" t="s">
        <v>7</v>
      </c>
      <c r="C17" s="22" t="s">
        <v>9</v>
      </c>
      <c r="D17" s="22" t="s">
        <v>10</v>
      </c>
      <c r="E17" s="21" t="s">
        <v>14</v>
      </c>
      <c r="F17" s="21" t="s">
        <v>13</v>
      </c>
    </row>
    <row r="18" spans="2:6">
      <c r="B18" s="23">
        <v>50</v>
      </c>
      <c r="C18" s="24">
        <f>(LN(B18/$C$4)+($C$11-$C$12+($C$10^2)/2)*$C$5)/($C$10*SQRT($C$5))</f>
        <v>-3.3282359027997264</v>
      </c>
      <c r="D18" s="24">
        <f>C18-($C$10*SQRT($C$5))</f>
        <v>-3.5282359027997265</v>
      </c>
      <c r="E18" s="24">
        <f>EXP(-C18*C18/2)/((2*PI())^0.5)</f>
        <v>1.5686880505593086E-3</v>
      </c>
      <c r="F18" s="24">
        <f>$C$9*($C$5^0.5)*E18</f>
        <v>7.8434402527965436E-2</v>
      </c>
    </row>
    <row r="19" spans="2:6">
      <c r="B19" s="23">
        <v>51</v>
      </c>
      <c r="C19" s="24">
        <f t="shared" ref="C19:C82" si="0">(LN(B19/$C$4)+($C$11-$C$12+($C$10^2)/2)*$C$5)/($C$10*SQRT($C$5))</f>
        <v>-3.229222766318828</v>
      </c>
      <c r="D19" s="24">
        <f t="shared" ref="D19:D82" si="1">C19-($C$10*SQRT($C$5))</f>
        <v>-3.4292227663188282</v>
      </c>
      <c r="E19" s="24">
        <f t="shared" ref="E19:E82" si="2">EXP(-C19*C19/2)/((2*PI())^0.5)</f>
        <v>2.170324962232603E-3</v>
      </c>
      <c r="F19" s="24">
        <f t="shared" ref="F19:F82" si="3">$C$9*($C$5^0.5)*E19</f>
        <v>0.10851624811163015</v>
      </c>
    </row>
    <row r="20" spans="2:6">
      <c r="B20" s="23">
        <v>52</v>
      </c>
      <c r="C20" s="24">
        <f t="shared" si="0"/>
        <v>-3.1321323370333198</v>
      </c>
      <c r="D20" s="24">
        <f t="shared" si="1"/>
        <v>-3.33213233703332</v>
      </c>
      <c r="E20" s="24">
        <f t="shared" si="2"/>
        <v>2.9555662516746856E-3</v>
      </c>
      <c r="F20" s="24">
        <f t="shared" si="3"/>
        <v>0.14777831258373428</v>
      </c>
    </row>
    <row r="21" spans="2:6">
      <c r="B21" s="23">
        <v>53</v>
      </c>
      <c r="C21" s="24">
        <f t="shared" si="0"/>
        <v>-3.0368913621798477</v>
      </c>
      <c r="D21" s="24">
        <f t="shared" si="1"/>
        <v>-3.2368913621798479</v>
      </c>
      <c r="E21" s="24">
        <f t="shared" si="2"/>
        <v>3.9648268040555577E-3</v>
      </c>
      <c r="F21" s="24">
        <f t="shared" si="3"/>
        <v>0.19824134020277789</v>
      </c>
    </row>
    <row r="22" spans="2:6">
      <c r="B22" s="23">
        <v>54</v>
      </c>
      <c r="C22" s="24">
        <f t="shared" si="0"/>
        <v>-2.9434306971190849</v>
      </c>
      <c r="D22" s="24">
        <f t="shared" si="1"/>
        <v>-3.1434306971190851</v>
      </c>
      <c r="E22" s="24">
        <f t="shared" si="2"/>
        <v>5.2431612657072553E-3</v>
      </c>
      <c r="F22" s="24">
        <f t="shared" si="3"/>
        <v>0.26215806328536279</v>
      </c>
    </row>
    <row r="23" spans="2:6">
      <c r="B23" s="23">
        <v>55</v>
      </c>
      <c r="C23" s="24">
        <f t="shared" si="0"/>
        <v>-2.8516850037781021</v>
      </c>
      <c r="D23" s="24">
        <f t="shared" si="1"/>
        <v>-3.0516850037781023</v>
      </c>
      <c r="E23" s="24">
        <f t="shared" si="2"/>
        <v>6.8398312849755841E-3</v>
      </c>
      <c r="F23" s="24">
        <f t="shared" si="3"/>
        <v>0.34199156424877919</v>
      </c>
    </row>
    <row r="24" spans="2:6">
      <c r="B24" s="23">
        <v>56</v>
      </c>
      <c r="C24" s="24">
        <f t="shared" si="0"/>
        <v>-2.7615924762647102</v>
      </c>
      <c r="D24" s="24">
        <f t="shared" si="1"/>
        <v>-2.9615924762647103</v>
      </c>
      <c r="E24" s="24">
        <f t="shared" si="2"/>
        <v>8.8076463119626247E-3</v>
      </c>
      <c r="F24" s="24">
        <f t="shared" si="3"/>
        <v>0.44038231559813124</v>
      </c>
    </row>
    <row r="25" spans="2:6">
      <c r="B25" s="23">
        <v>57</v>
      </c>
      <c r="C25" s="24">
        <f t="shared" si="0"/>
        <v>-2.6730945907677066</v>
      </c>
      <c r="D25" s="24">
        <f t="shared" si="1"/>
        <v>-2.8730945907677068</v>
      </c>
      <c r="E25" s="24">
        <f t="shared" si="2"/>
        <v>1.1202079158025686E-2</v>
      </c>
      <c r="F25" s="24">
        <f t="shared" si="3"/>
        <v>0.56010395790128431</v>
      </c>
    </row>
    <row r="26" spans="2:6">
      <c r="B26" s="23">
        <v>58</v>
      </c>
      <c r="C26" s="24">
        <f t="shared" si="0"/>
        <v>-2.5861358772083607</v>
      </c>
      <c r="D26" s="24">
        <f t="shared" si="1"/>
        <v>-2.7861358772083609</v>
      </c>
      <c r="E26" s="24">
        <f t="shared" si="2"/>
        <v>1.4080169064579593E-2</v>
      </c>
      <c r="F26" s="24">
        <f t="shared" si="3"/>
        <v>0.70400845322897965</v>
      </c>
    </row>
    <row r="27" spans="2:6">
      <c r="B27" s="23">
        <v>59</v>
      </c>
      <c r="C27" s="24">
        <f t="shared" si="0"/>
        <v>-2.5006637104118599</v>
      </c>
      <c r="D27" s="24">
        <f t="shared" si="1"/>
        <v>-2.70066371041186</v>
      </c>
      <c r="E27" s="24">
        <f t="shared" si="2"/>
        <v>1.7499236466502498E-2</v>
      </c>
      <c r="F27" s="24">
        <f t="shared" si="3"/>
        <v>0.87496182332512484</v>
      </c>
    </row>
    <row r="28" spans="2:6">
      <c r="B28" s="23">
        <v>60</v>
      </c>
      <c r="C28" s="24">
        <f t="shared" si="0"/>
        <v>-2.4166281188299532</v>
      </c>
      <c r="D28" s="24">
        <f t="shared" si="1"/>
        <v>-2.6166281188299534</v>
      </c>
      <c r="E28" s="24">
        <f t="shared" si="2"/>
        <v>2.1515444227525604E-2</v>
      </c>
      <c r="F28" s="24">
        <f t="shared" si="3"/>
        <v>1.0757722113762802</v>
      </c>
    </row>
    <row r="29" spans="2:6">
      <c r="B29" s="23">
        <v>61</v>
      </c>
      <c r="C29" s="24">
        <f t="shared" si="0"/>
        <v>-2.3339816090739003</v>
      </c>
      <c r="D29" s="24">
        <f t="shared" si="1"/>
        <v>-2.5339816090739005</v>
      </c>
      <c r="E29" s="24">
        <f t="shared" si="2"/>
        <v>2.6182249208582496E-2</v>
      </c>
      <c r="F29" s="24">
        <f t="shared" si="3"/>
        <v>1.3091124604291249</v>
      </c>
    </row>
    <row r="30" spans="2:6">
      <c r="B30" s="23">
        <v>62</v>
      </c>
      <c r="C30" s="24">
        <f t="shared" si="0"/>
        <v>-2.2526790047149987</v>
      </c>
      <c r="D30" s="24">
        <f t="shared" si="1"/>
        <v>-2.4526790047149989</v>
      </c>
      <c r="E30" s="24">
        <f t="shared" si="2"/>
        <v>3.1548795054315876E-2</v>
      </c>
      <c r="F30" s="24">
        <f t="shared" si="3"/>
        <v>1.5774397527157937</v>
      </c>
    </row>
    <row r="31" spans="2:6">
      <c r="B31" s="23">
        <v>63</v>
      </c>
      <c r="C31" s="24">
        <f t="shared" si="0"/>
        <v>-2.1726772979827933</v>
      </c>
      <c r="D31" s="24">
        <f t="shared" si="1"/>
        <v>-2.3726772979827935</v>
      </c>
      <c r="E31" s="24">
        <f t="shared" si="2"/>
        <v>3.7658301646243869E-2</v>
      </c>
      <c r="F31" s="24">
        <f t="shared" si="3"/>
        <v>1.8829150823121934</v>
      </c>
    </row>
    <row r="32" spans="2:6">
      <c r="B32" s="23">
        <v>64</v>
      </c>
      <c r="C32" s="24">
        <f t="shared" si="0"/>
        <v>-2.0939355131420969</v>
      </c>
      <c r="D32" s="24">
        <f t="shared" si="1"/>
        <v>-2.2939355131420971</v>
      </c>
      <c r="E32" s="24">
        <f t="shared" si="2"/>
        <v>4.4546508542236823E-2</v>
      </c>
      <c r="F32" s="24">
        <f t="shared" si="3"/>
        <v>2.227325427111841</v>
      </c>
    </row>
    <row r="33" spans="2:6">
      <c r="B33" s="23">
        <v>65</v>
      </c>
      <c r="C33" s="24">
        <f t="shared" si="0"/>
        <v>-2.0164145804622708</v>
      </c>
      <c r="D33" s="24">
        <f t="shared" si="1"/>
        <v>-2.216414580462271</v>
      </c>
      <c r="E33" s="24">
        <f t="shared" si="2"/>
        <v>5.2240228846120666E-2</v>
      </c>
      <c r="F33" s="24">
        <f t="shared" si="3"/>
        <v>2.6120114423060334</v>
      </c>
    </row>
    <row r="34" spans="2:6">
      <c r="B34" s="23">
        <v>66</v>
      </c>
      <c r="C34" s="24">
        <f t="shared" si="0"/>
        <v>-1.9400772198083287</v>
      </c>
      <c r="D34" s="24">
        <f t="shared" si="1"/>
        <v>-2.1400772198083287</v>
      </c>
      <c r="E34" s="24">
        <f t="shared" si="2"/>
        <v>6.0756066442317049E-2</v>
      </c>
      <c r="F34" s="24">
        <f t="shared" si="3"/>
        <v>3.0378033221158525</v>
      </c>
    </row>
    <row r="35" spans="2:6">
      <c r="B35" s="23">
        <v>67</v>
      </c>
      <c r="C35" s="24">
        <f t="shared" si="0"/>
        <v>-1.864887832985626</v>
      </c>
      <c r="D35" s="24">
        <f t="shared" si="1"/>
        <v>-2.0648878329856259</v>
      </c>
      <c r="E35" s="24">
        <f t="shared" si="2"/>
        <v>7.009934365172607E-2</v>
      </c>
      <c r="F35" s="24">
        <f t="shared" si="3"/>
        <v>3.5049671825863036</v>
      </c>
    </row>
    <row r="36" spans="2:6">
      <c r="B36" s="23">
        <v>68</v>
      </c>
      <c r="C36" s="24">
        <f t="shared" si="0"/>
        <v>-1.7908124040599229</v>
      </c>
      <c r="D36" s="24">
        <f t="shared" si="1"/>
        <v>-1.9908124040599229</v>
      </c>
      <c r="E36" s="24">
        <f t="shared" si="2"/>
        <v>8.0263278501053914E-2</v>
      </c>
      <c r="F36" s="24">
        <f t="shared" si="3"/>
        <v>4.0131639250526954</v>
      </c>
    </row>
    <row r="37" spans="2:6">
      <c r="B37" s="23">
        <v>69</v>
      </c>
      <c r="C37" s="24">
        <f t="shared" si="0"/>
        <v>-1.7178184069541602</v>
      </c>
      <c r="D37" s="24">
        <f t="shared" si="1"/>
        <v>-1.9178184069541602</v>
      </c>
      <c r="E37" s="24">
        <f t="shared" si="2"/>
        <v>9.1228441420362461E-2</v>
      </c>
      <c r="F37" s="24">
        <f t="shared" si="3"/>
        <v>4.5614220710181232</v>
      </c>
    </row>
    <row r="38" spans="2:6">
      <c r="B38" s="23">
        <v>70</v>
      </c>
      <c r="C38" s="24">
        <f t="shared" si="0"/>
        <v>-1.6458747196936621</v>
      </c>
      <c r="D38" s="24">
        <f t="shared" si="1"/>
        <v>-1.845874719693662</v>
      </c>
      <c r="E38" s="24">
        <f t="shared" si="2"/>
        <v>0.10296251081587676</v>
      </c>
      <c r="F38" s="24">
        <f t="shared" si="3"/>
        <v>5.1481255407938384</v>
      </c>
    </row>
    <row r="39" spans="2:6">
      <c r="B39" s="23">
        <v>71</v>
      </c>
      <c r="C39" s="24">
        <f t="shared" si="0"/>
        <v>-1.5749515447338798</v>
      </c>
      <c r="D39" s="24">
        <f t="shared" si="1"/>
        <v>-1.7749515447338797</v>
      </c>
      <c r="E39" s="24">
        <f t="shared" si="2"/>
        <v>0.11542033614563782</v>
      </c>
      <c r="F39" s="24">
        <f t="shared" si="3"/>
        <v>5.7710168072818906</v>
      </c>
    </row>
    <row r="40" spans="2:6">
      <c r="B40" s="23">
        <v>72</v>
      </c>
      <c r="C40" s="24">
        <f t="shared" si="0"/>
        <v>-1.5050203348601803</v>
      </c>
      <c r="D40" s="24">
        <f t="shared" si="1"/>
        <v>-1.7050203348601802</v>
      </c>
      <c r="E40" s="24">
        <f t="shared" si="2"/>
        <v>0.12854430637589695</v>
      </c>
      <c r="F40" s="24">
        <f t="shared" si="3"/>
        <v>6.4272153187948478</v>
      </c>
    </row>
    <row r="41" spans="2:6">
      <c r="B41" s="23">
        <v>73</v>
      </c>
      <c r="C41" s="24">
        <f t="shared" si="0"/>
        <v>-1.436053724198501</v>
      </c>
      <c r="D41" s="24">
        <f t="shared" si="1"/>
        <v>-1.6360537241985009</v>
      </c>
      <c r="E41" s="24">
        <f t="shared" si="2"/>
        <v>0.14226501149265661</v>
      </c>
      <c r="F41" s="24">
        <f t="shared" si="3"/>
        <v>7.1132505746328301</v>
      </c>
    </row>
    <row r="42" spans="2:6">
      <c r="B42" s="23">
        <v>74</v>
      </c>
      <c r="C42" s="24">
        <f t="shared" si="0"/>
        <v>-1.3680254639196079</v>
      </c>
      <c r="D42" s="24">
        <f t="shared" si="1"/>
        <v>-1.5680254639196078</v>
      </c>
      <c r="E42" s="24">
        <f t="shared" si="2"/>
        <v>0.15650217549517631</v>
      </c>
      <c r="F42" s="24">
        <f t="shared" si="3"/>
        <v>7.8251087747588155</v>
      </c>
    </row>
    <row r="43" spans="2:6">
      <c r="B43" s="23">
        <v>75</v>
      </c>
      <c r="C43" s="24">
        <f t="shared" si="0"/>
        <v>-1.3009103622589042</v>
      </c>
      <c r="D43" s="24">
        <f t="shared" si="1"/>
        <v>-1.5009103622589042</v>
      </c>
      <c r="E43" s="24">
        <f t="shared" si="2"/>
        <v>0.17116583133440536</v>
      </c>
      <c r="F43" s="24">
        <f t="shared" si="3"/>
        <v>8.5582915667202677</v>
      </c>
    </row>
    <row r="44" spans="2:6">
      <c r="B44" s="23">
        <v>76</v>
      </c>
      <c r="C44" s="24">
        <f t="shared" si="0"/>
        <v>-1.2346842285088016</v>
      </c>
      <c r="D44" s="24">
        <f t="shared" si="1"/>
        <v>-1.4346842285088015</v>
      </c>
      <c r="E44" s="24">
        <f t="shared" si="2"/>
        <v>0.18615770181671978</v>
      </c>
      <c r="F44" s="24">
        <f t="shared" si="3"/>
        <v>9.30788509083599</v>
      </c>
    </row>
    <row r="45" spans="2:6">
      <c r="B45" s="23">
        <v>77</v>
      </c>
      <c r="C45" s="24">
        <f t="shared" si="0"/>
        <v>-1.1693238206720376</v>
      </c>
      <c r="D45" s="24">
        <f t="shared" si="1"/>
        <v>-1.3693238206720375</v>
      </c>
      <c r="E45" s="24">
        <f t="shared" si="2"/>
        <v>0.20137274571711947</v>
      </c>
      <c r="F45" s="24">
        <f t="shared" si="3"/>
        <v>10.068637285855973</v>
      </c>
    </row>
    <row r="46" spans="2:6">
      <c r="B46" s="23">
        <v>78</v>
      </c>
      <c r="C46" s="24">
        <f t="shared" si="0"/>
        <v>-1.1048067964924979</v>
      </c>
      <c r="D46" s="24">
        <f t="shared" si="1"/>
        <v>-1.3048067964924979</v>
      </c>
      <c r="E46" s="24">
        <f t="shared" si="2"/>
        <v>0.21670082529206744</v>
      </c>
      <c r="F46" s="24">
        <f t="shared" si="3"/>
        <v>10.835041264603372</v>
      </c>
    </row>
    <row r="47" spans="2:6">
      <c r="B47" s="23">
        <v>79</v>
      </c>
      <c r="C47" s="24">
        <f t="shared" si="0"/>
        <v>-1.0411116676053491</v>
      </c>
      <c r="D47" s="24">
        <f t="shared" si="1"/>
        <v>-1.2411116676053491</v>
      </c>
      <c r="E47" s="24">
        <f t="shared" si="2"/>
        <v>0.23202845002486727</v>
      </c>
      <c r="F47" s="24">
        <f t="shared" si="3"/>
        <v>11.601422501243363</v>
      </c>
    </row>
    <row r="48" spans="2:6">
      <c r="B48" s="23">
        <v>80</v>
      </c>
      <c r="C48" s="24">
        <f t="shared" si="0"/>
        <v>-0.97821775657104848</v>
      </c>
      <c r="D48" s="24">
        <f t="shared" si="1"/>
        <v>-1.1782177565710485</v>
      </c>
      <c r="E48" s="24">
        <f t="shared" si="2"/>
        <v>0.24724055167982298</v>
      </c>
      <c r="F48" s="24">
        <f t="shared" si="3"/>
        <v>12.362027583991148</v>
      </c>
    </row>
    <row r="49" spans="2:6">
      <c r="B49" s="23">
        <v>81</v>
      </c>
      <c r="C49" s="24">
        <f t="shared" si="0"/>
        <v>-0.91610515657826264</v>
      </c>
      <c r="D49" s="24">
        <f t="shared" si="1"/>
        <v>-1.1161051565782627</v>
      </c>
      <c r="E49" s="24">
        <f t="shared" si="2"/>
        <v>0.26222224743210698</v>
      </c>
      <c r="F49" s="24">
        <f t="shared" si="3"/>
        <v>13.111112371605349</v>
      </c>
    </row>
    <row r="50" spans="2:6">
      <c r="B50" s="23">
        <v>82</v>
      </c>
      <c r="C50" s="24">
        <f t="shared" si="0"/>
        <v>-0.85475469361919154</v>
      </c>
      <c r="D50" s="24">
        <f t="shared" si="1"/>
        <v>-1.0547546936191916</v>
      </c>
      <c r="E50" s="24">
        <f t="shared" si="2"/>
        <v>0.27686055078191607</v>
      </c>
      <c r="F50" s="24">
        <f t="shared" si="3"/>
        <v>13.843027539095804</v>
      </c>
    </row>
    <row r="51" spans="2:6">
      <c r="B51" s="23">
        <v>83</v>
      </c>
      <c r="C51" s="24">
        <f t="shared" si="0"/>
        <v>-0.79414789095746741</v>
      </c>
      <c r="D51" s="24">
        <f t="shared" si="1"/>
        <v>-0.99414789095746747</v>
      </c>
      <c r="E51" s="24">
        <f t="shared" si="2"/>
        <v>0.29104599392910996</v>
      </c>
      <c r="F51" s="24">
        <f t="shared" si="3"/>
        <v>14.552299696455497</v>
      </c>
    </row>
    <row r="52" spans="2:6">
      <c r="B52" s="23">
        <v>84</v>
      </c>
      <c r="C52" s="24">
        <f t="shared" si="0"/>
        <v>-0.73426693572388901</v>
      </c>
      <c r="D52" s="24">
        <f t="shared" si="1"/>
        <v>-0.93426693572388908</v>
      </c>
      <c r="E52" s="24">
        <f t="shared" si="2"/>
        <v>0.30467413003810395</v>
      </c>
      <c r="F52" s="24">
        <f t="shared" si="3"/>
        <v>15.233706501905198</v>
      </c>
    </row>
    <row r="53" spans="2:6">
      <c r="B53" s="23">
        <v>85</v>
      </c>
      <c r="C53" s="24">
        <f t="shared" si="0"/>
        <v>-0.67509464748887471</v>
      </c>
      <c r="D53" s="24">
        <f t="shared" si="1"/>
        <v>-0.87509464748887478</v>
      </c>
      <c r="E53" s="24">
        <f t="shared" si="2"/>
        <v>0.3176468891197603</v>
      </c>
      <c r="F53" s="24">
        <f t="shared" si="3"/>
        <v>15.882344455988015</v>
      </c>
    </row>
    <row r="54" spans="2:6">
      <c r="B54" s="23">
        <v>86</v>
      </c>
      <c r="C54" s="24">
        <f t="shared" si="0"/>
        <v>-0.61661444867291826</v>
      </c>
      <c r="D54" s="24">
        <f t="shared" si="1"/>
        <v>-0.81661444867291832</v>
      </c>
      <c r="E54" s="24">
        <f t="shared" si="2"/>
        <v>0.32987376686287817</v>
      </c>
      <c r="F54" s="24">
        <f t="shared" si="3"/>
        <v>16.493688343143909</v>
      </c>
    </row>
    <row r="55" spans="2:6">
      <c r="B55" s="23">
        <v>87</v>
      </c>
      <c r="C55" s="24">
        <f t="shared" si="0"/>
        <v>-0.55881033666753821</v>
      </c>
      <c r="D55" s="24">
        <f t="shared" si="1"/>
        <v>-0.75881033666753828</v>
      </c>
      <c r="E55" s="24">
        <f t="shared" si="2"/>
        <v>0.34127283144492487</v>
      </c>
      <c r="F55" s="24">
        <f t="shared" si="3"/>
        <v>17.063641572246244</v>
      </c>
    </row>
    <row r="56" spans="2:6">
      <c r="B56" s="23">
        <v>88</v>
      </c>
      <c r="C56" s="24">
        <f t="shared" si="0"/>
        <v>-0.50166685754942442</v>
      </c>
      <c r="D56" s="24">
        <f t="shared" si="1"/>
        <v>-0.70166685754942448</v>
      </c>
      <c r="E56" s="24">
        <f t="shared" si="2"/>
        <v>0.35177153894550262</v>
      </c>
      <c r="F56" s="24">
        <f t="shared" si="3"/>
        <v>17.588576947275129</v>
      </c>
    </row>
    <row r="57" spans="2:6">
      <c r="B57" s="23">
        <v>89</v>
      </c>
      <c r="C57" s="24">
        <f t="shared" si="0"/>
        <v>-0.44516908127975746</v>
      </c>
      <c r="D57" s="24">
        <f t="shared" si="1"/>
        <v>-0.64516908127975747</v>
      </c>
      <c r="E57" s="24">
        <f t="shared" si="2"/>
        <v>0.36130735331028557</v>
      </c>
      <c r="F57" s="24">
        <f t="shared" si="3"/>
        <v>18.06536766551428</v>
      </c>
    </row>
    <row r="58" spans="2:6">
      <c r="B58" s="23">
        <v>90</v>
      </c>
      <c r="C58" s="24">
        <f t="shared" si="0"/>
        <v>-0.3893025782891314</v>
      </c>
      <c r="D58" s="24">
        <f t="shared" si="1"/>
        <v>-0.58930257828913146</v>
      </c>
      <c r="E58" s="24">
        <f t="shared" si="2"/>
        <v>0.36982817173187038</v>
      </c>
      <c r="F58" s="24">
        <f t="shared" si="3"/>
        <v>18.491408586593518</v>
      </c>
    </row>
    <row r="59" spans="2:6">
      <c r="B59" s="23">
        <v>91</v>
      </c>
      <c r="C59" s="24">
        <f t="shared" si="0"/>
        <v>-0.33405339735620637</v>
      </c>
      <c r="D59" s="24">
        <f t="shared" si="1"/>
        <v>-0.53405339735620638</v>
      </c>
      <c r="E59" s="24">
        <f t="shared" si="2"/>
        <v>0.37729256072269063</v>
      </c>
      <c r="F59" s="24">
        <f t="shared" si="3"/>
        <v>18.86462803613453</v>
      </c>
    </row>
    <row r="60" spans="2:6">
      <c r="B60" s="23">
        <v>92</v>
      </c>
      <c r="C60" s="24">
        <f t="shared" si="0"/>
        <v>-0.27940804469525504</v>
      </c>
      <c r="D60" s="24">
        <f t="shared" si="1"/>
        <v>-0.47940804469525505</v>
      </c>
      <c r="E60" s="24">
        <f t="shared" si="2"/>
        <v>0.38366981198022726</v>
      </c>
      <c r="F60" s="24">
        <f t="shared" si="3"/>
        <v>19.183490599011364</v>
      </c>
    </row>
    <row r="61" spans="2:6">
      <c r="B61" s="23">
        <v>93</v>
      </c>
      <c r="C61" s="24">
        <f t="shared" si="0"/>
        <v>-0.22535346417417684</v>
      </c>
      <c r="D61" s="24">
        <f t="shared" si="1"/>
        <v>-0.42535346417417685</v>
      </c>
      <c r="E61" s="24">
        <f t="shared" si="2"/>
        <v>0.38893983034171647</v>
      </c>
      <c r="F61" s="24">
        <f t="shared" si="3"/>
        <v>19.446991517085824</v>
      </c>
    </row>
    <row r="62" spans="2:6">
      <c r="B62" s="23">
        <v>94</v>
      </c>
      <c r="C62" s="24">
        <f t="shared" si="0"/>
        <v>-0.17187701859043761</v>
      </c>
      <c r="D62" s="24">
        <f t="shared" si="1"/>
        <v>-0.37187701859043765</v>
      </c>
      <c r="E62" s="24">
        <f t="shared" si="2"/>
        <v>0.39309286867636856</v>
      </c>
      <c r="F62" s="24">
        <f t="shared" si="3"/>
        <v>19.654643433818428</v>
      </c>
    </row>
    <row r="63" spans="2:6">
      <c r="B63" s="23">
        <v>95</v>
      </c>
      <c r="C63" s="24">
        <f t="shared" si="0"/>
        <v>-0.11896647193775287</v>
      </c>
      <c r="D63" s="24">
        <f t="shared" si="1"/>
        <v>-0.31896647193775285</v>
      </c>
      <c r="E63" s="24">
        <f t="shared" si="2"/>
        <v>0.39612912647293697</v>
      </c>
      <c r="F63" s="24">
        <f t="shared" si="3"/>
        <v>19.806456323646849</v>
      </c>
    </row>
    <row r="64" spans="2:6">
      <c r="B64" s="23">
        <v>96</v>
      </c>
      <c r="C64" s="24">
        <f t="shared" si="0"/>
        <v>-6.660997260127581E-2</v>
      </c>
      <c r="D64" s="24">
        <f t="shared" si="1"/>
        <v>-0.26660997260127584</v>
      </c>
      <c r="E64" s="24">
        <f t="shared" si="2"/>
        <v>0.39805823017401076</v>
      </c>
      <c r="F64" s="24">
        <f t="shared" si="3"/>
        <v>19.902911508700537</v>
      </c>
    </row>
    <row r="65" spans="2:6">
      <c r="B65" s="23">
        <v>97</v>
      </c>
      <c r="C65" s="24">
        <f t="shared" si="0"/>
        <v>-1.4796037423542852E-2</v>
      </c>
      <c r="D65" s="24">
        <f t="shared" si="1"/>
        <v>-0.21479603742354286</v>
      </c>
      <c r="E65" s="24">
        <f t="shared" si="2"/>
        <v>0.3988986140261066</v>
      </c>
      <c r="F65" s="24">
        <f t="shared" si="3"/>
        <v>19.944930701305331</v>
      </c>
    </row>
    <row r="66" spans="2:6">
      <c r="B66" s="23">
        <v>98</v>
      </c>
      <c r="C66" s="24">
        <f t="shared" si="0"/>
        <v>3.6486463412402685E-2</v>
      </c>
      <c r="D66" s="24">
        <f t="shared" si="1"/>
        <v>-0.16351353658759732</v>
      </c>
      <c r="E66" s="24">
        <f t="shared" si="2"/>
        <v>0.39867682040892671</v>
      </c>
      <c r="F66" s="24">
        <f t="shared" si="3"/>
        <v>19.933841020446337</v>
      </c>
    </row>
    <row r="67" spans="2:6">
      <c r="B67" s="23">
        <v>99</v>
      </c>
      <c r="C67" s="24">
        <f t="shared" si="0"/>
        <v>8.7248320732492765E-2</v>
      </c>
      <c r="D67" s="24">
        <f t="shared" si="1"/>
        <v>-0.11275167926750725</v>
      </c>
      <c r="E67" s="24">
        <f t="shared" si="2"/>
        <v>0.39742673833884767</v>
      </c>
      <c r="F67" s="24">
        <f t="shared" si="3"/>
        <v>19.871336916942383</v>
      </c>
    </row>
    <row r="68" spans="2:6">
      <c r="B68" s="23">
        <v>100</v>
      </c>
      <c r="C68" s="24">
        <f t="shared" si="0"/>
        <v>0.13750000000000001</v>
      </c>
      <c r="D68" s="24">
        <f t="shared" si="1"/>
        <v>-6.25E-2</v>
      </c>
      <c r="E68" s="24">
        <f t="shared" si="2"/>
        <v>0.39518879817672181</v>
      </c>
      <c r="F68" s="24">
        <f t="shared" si="3"/>
        <v>19.759439908836089</v>
      </c>
    </row>
    <row r="69" spans="2:6">
      <c r="B69" s="23">
        <v>101</v>
      </c>
      <c r="C69" s="24">
        <f t="shared" si="0"/>
        <v>0.18725165426584048</v>
      </c>
      <c r="D69" s="24">
        <f t="shared" si="1"/>
        <v>-1.2748345734159533E-2</v>
      </c>
      <c r="E69" s="24">
        <f t="shared" si="2"/>
        <v>0.39200913957649119</v>
      </c>
      <c r="F69" s="24">
        <f t="shared" si="3"/>
        <v>19.60045697882456</v>
      </c>
    </row>
    <row r="70" spans="2:6">
      <c r="B70" s="23">
        <v>102</v>
      </c>
      <c r="C70" s="24">
        <f t="shared" si="0"/>
        <v>0.23651313648089867</v>
      </c>
      <c r="D70" s="24">
        <f t="shared" si="1"/>
        <v>3.6513136480898656E-2</v>
      </c>
      <c r="E70" s="24">
        <f t="shared" si="2"/>
        <v>0.38793876845667086</v>
      </c>
      <c r="F70" s="24">
        <f t="shared" si="3"/>
        <v>19.396938422833543</v>
      </c>
    </row>
    <row r="71" spans="2:6">
      <c r="B71" s="23">
        <v>103</v>
      </c>
      <c r="C71" s="24">
        <f t="shared" si="0"/>
        <v>0.28529401120772213</v>
      </c>
      <c r="D71" s="24">
        <f t="shared" si="1"/>
        <v>8.529401120772212E-2</v>
      </c>
      <c r="E71" s="24">
        <f t="shared" si="2"/>
        <v>0.38303271732678662</v>
      </c>
      <c r="F71" s="24">
        <f t="shared" si="3"/>
        <v>19.15163586633933</v>
      </c>
    </row>
    <row r="72" spans="2:6">
      <c r="B72" s="23">
        <v>104</v>
      </c>
      <c r="C72" s="24">
        <f t="shared" si="0"/>
        <v>0.33360356576640665</v>
      </c>
      <c r="D72" s="24">
        <f t="shared" si="1"/>
        <v>0.13360356576640664</v>
      </c>
      <c r="E72" s="24">
        <f t="shared" si="2"/>
        <v>0.37734922171663754</v>
      </c>
      <c r="F72" s="24">
        <f t="shared" si="3"/>
        <v>18.867461085831877</v>
      </c>
    </row>
    <row r="73" spans="2:6">
      <c r="B73" s="23">
        <v>105</v>
      </c>
      <c r="C73" s="24">
        <f t="shared" si="0"/>
        <v>0.3814508208471602</v>
      </c>
      <c r="D73" s="24">
        <f t="shared" si="1"/>
        <v>0.18145082084716019</v>
      </c>
      <c r="E73" s="24">
        <f t="shared" si="2"/>
        <v>0.37094892379379568</v>
      </c>
      <c r="F73" s="24">
        <f t="shared" si="3"/>
        <v>18.547446189689783</v>
      </c>
    </row>
    <row r="74" spans="2:6">
      <c r="B74" s="23">
        <v>106</v>
      </c>
      <c r="C74" s="24">
        <f t="shared" si="0"/>
        <v>0.42884454061987914</v>
      </c>
      <c r="D74" s="24">
        <f t="shared" si="1"/>
        <v>0.22884454061987913</v>
      </c>
      <c r="E74" s="24">
        <f t="shared" si="2"/>
        <v>0.36389411256397014</v>
      </c>
      <c r="F74" s="24">
        <f t="shared" si="3"/>
        <v>18.194705628198506</v>
      </c>
    </row>
    <row r="75" spans="2:6">
      <c r="B75" s="23">
        <v>107</v>
      </c>
      <c r="C75" s="24">
        <f t="shared" si="0"/>
        <v>0.47579324236907428</v>
      </c>
      <c r="D75" s="24">
        <f t="shared" si="1"/>
        <v>0.27579324236907427</v>
      </c>
      <c r="E75" s="24">
        <f t="shared" si="2"/>
        <v>0.35624800837304371</v>
      </c>
      <c r="F75" s="24">
        <f t="shared" si="3"/>
        <v>17.812400418652185</v>
      </c>
    </row>
    <row r="76" spans="2:6">
      <c r="B76" s="23">
        <v>108</v>
      </c>
      <c r="C76" s="24">
        <f t="shared" si="0"/>
        <v>0.52230520568064187</v>
      </c>
      <c r="D76" s="24">
        <f t="shared" si="1"/>
        <v>0.32230520568064186</v>
      </c>
      <c r="E76" s="24">
        <f t="shared" si="2"/>
        <v>0.34807409780523746</v>
      </c>
      <c r="F76" s="24">
        <f t="shared" si="3"/>
        <v>17.403704890261874</v>
      </c>
    </row>
    <row r="77" spans="2:6">
      <c r="B77" s="23">
        <v>109</v>
      </c>
      <c r="C77" s="24">
        <f t="shared" si="0"/>
        <v>0.56838848120526209</v>
      </c>
      <c r="D77" s="24">
        <f t="shared" si="1"/>
        <v>0.36838848120526207</v>
      </c>
      <c r="E77" s="24">
        <f t="shared" si="2"/>
        <v>0.33943552352873585</v>
      </c>
      <c r="F77" s="24">
        <f t="shared" si="3"/>
        <v>16.971776176436791</v>
      </c>
    </row>
    <row r="78" spans="2:6">
      <c r="B78" s="23">
        <v>110</v>
      </c>
      <c r="C78" s="24">
        <f t="shared" si="0"/>
        <v>0.61405089902162457</v>
      </c>
      <c r="D78" s="24">
        <f t="shared" si="1"/>
        <v>0.41405089902162456</v>
      </c>
      <c r="E78" s="24">
        <f t="shared" si="2"/>
        <v>0.33039453220146114</v>
      </c>
      <c r="F78" s="24">
        <f t="shared" si="3"/>
        <v>16.519726610073057</v>
      </c>
    </row>
    <row r="79" spans="2:6">
      <c r="B79" s="23">
        <v>111</v>
      </c>
      <c r="C79" s="24">
        <f t="shared" si="0"/>
        <v>0.65930007662121426</v>
      </c>
      <c r="D79" s="24">
        <f t="shared" si="1"/>
        <v>0.45930007662121425</v>
      </c>
      <c r="E79" s="24">
        <f t="shared" si="2"/>
        <v>0.32101198223270616</v>
      </c>
      <c r="F79" s="24">
        <f t="shared" si="3"/>
        <v>16.050599111635307</v>
      </c>
    </row>
    <row r="80" spans="2:6">
      <c r="B80" s="23">
        <v>112</v>
      </c>
      <c r="C80" s="24">
        <f t="shared" si="0"/>
        <v>0.70414342653501627</v>
      </c>
      <c r="D80" s="24">
        <f t="shared" si="1"/>
        <v>0.5041434265350162</v>
      </c>
      <c r="E80" s="24">
        <f t="shared" si="2"/>
        <v>0.31134691201262638</v>
      </c>
      <c r="F80" s="24">
        <f t="shared" si="3"/>
        <v>15.567345600631318</v>
      </c>
    </row>
    <row r="81" spans="2:6">
      <c r="B81" s="23">
        <v>113</v>
      </c>
      <c r="C81" s="24">
        <f t="shared" si="0"/>
        <v>0.74858816362124558</v>
      </c>
      <c r="D81" s="24">
        <f t="shared" si="1"/>
        <v>0.54858816362124552</v>
      </c>
      <c r="E81" s="24">
        <f t="shared" si="2"/>
        <v>0.30145616817779891</v>
      </c>
      <c r="F81" s="24">
        <f t="shared" si="3"/>
        <v>15.072808408889946</v>
      </c>
    </row>
    <row r="82" spans="2:6">
      <c r="B82" s="23">
        <v>114</v>
      </c>
      <c r="C82" s="24">
        <f t="shared" si="0"/>
        <v>0.79264131203201993</v>
      </c>
      <c r="D82" s="24">
        <f t="shared" si="1"/>
        <v>0.59264131203201997</v>
      </c>
      <c r="E82" s="24">
        <f t="shared" si="2"/>
        <v>0.29139409257949234</v>
      </c>
      <c r="F82" s="24">
        <f t="shared" si="3"/>
        <v>14.569704628974616</v>
      </c>
    </row>
    <row r="83" spans="2:6">
      <c r="B83" s="23">
        <v>115</v>
      </c>
      <c r="C83" s="24">
        <f t="shared" ref="C83:C118" si="4">(LN(B83/$C$4)+($C$11-$C$12+($C$10^2)/2)*$C$5)/($C$10*SQRT($C$5))</f>
        <v>0.83630971187579306</v>
      </c>
      <c r="D83" s="24">
        <f t="shared" ref="D83:D118" si="5">C83-($C$10*SQRT($C$5))</f>
        <v>0.63630971187579299</v>
      </c>
      <c r="E83" s="24">
        <f t="shared" ref="E83:E118" si="6">EXP(-C83*C83/2)/((2*PI())^0.5)</f>
        <v>0.2812122658605905</v>
      </c>
      <c r="F83" s="24">
        <f t="shared" ref="F83:F118" si="7">$C$9*($C$5^0.5)*E83</f>
        <v>14.060613293029526</v>
      </c>
    </row>
    <row r="84" spans="2:6">
      <c r="B84" s="23">
        <v>116</v>
      </c>
      <c r="C84" s="24">
        <f t="shared" si="4"/>
        <v>0.87960002559136607</v>
      </c>
      <c r="D84" s="24">
        <f t="shared" si="5"/>
        <v>0.67960002559136612</v>
      </c>
      <c r="E84" s="24">
        <f t="shared" si="6"/>
        <v>0.27095930492286019</v>
      </c>
      <c r="F84" s="24">
        <f t="shared" si="7"/>
        <v>13.54796524614301</v>
      </c>
    </row>
    <row r="85" spans="2:6">
      <c r="B85" s="23">
        <v>117</v>
      </c>
      <c r="C85" s="24">
        <f t="shared" si="4"/>
        <v>0.92251874404832346</v>
      </c>
      <c r="D85" s="24">
        <f t="shared" si="5"/>
        <v>0.72251874404832339</v>
      </c>
      <c r="E85" s="24">
        <f t="shared" si="6"/>
        <v>0.26068071107163143</v>
      </c>
      <c r="F85" s="24">
        <f t="shared" si="7"/>
        <v>13.034035553581571</v>
      </c>
    </row>
    <row r="86" spans="2:6">
      <c r="B86" s="23">
        <v>118</v>
      </c>
      <c r="C86" s="24">
        <f t="shared" si="4"/>
        <v>0.96507219238786657</v>
      </c>
      <c r="D86" s="24">
        <f t="shared" si="5"/>
        <v>0.7650721923878665</v>
      </c>
      <c r="E86" s="24">
        <f t="shared" si="6"/>
        <v>0.2504187652512655</v>
      </c>
      <c r="F86" s="24">
        <f t="shared" si="7"/>
        <v>12.520938262563275</v>
      </c>
    </row>
    <row r="87" spans="2:6">
      <c r="B87" s="23">
        <v>119</v>
      </c>
      <c r="C87" s="24">
        <f t="shared" si="4"/>
        <v>1.0072665356171899</v>
      </c>
      <c r="D87" s="24">
        <f t="shared" si="5"/>
        <v>0.80726653561718997</v>
      </c>
      <c r="E87" s="24">
        <f t="shared" si="6"/>
        <v>0.24021246652201647</v>
      </c>
      <c r="F87" s="24">
        <f t="shared" si="7"/>
        <v>12.010623326100824</v>
      </c>
    </row>
    <row r="88" spans="2:6">
      <c r="B88" s="23">
        <v>120</v>
      </c>
      <c r="C88" s="24">
        <f t="shared" si="4"/>
        <v>1.0491077839697729</v>
      </c>
      <c r="D88" s="24">
        <f t="shared" si="5"/>
        <v>0.84910778396977293</v>
      </c>
      <c r="E88" s="24">
        <f t="shared" si="6"/>
        <v>0.23009750976615645</v>
      </c>
      <c r="F88" s="24">
        <f t="shared" si="7"/>
        <v>11.504875488307823</v>
      </c>
    </row>
    <row r="89" spans="2:6">
      <c r="B89" s="23">
        <v>121</v>
      </c>
      <c r="C89" s="24">
        <f t="shared" si="4"/>
        <v>1.0906017980432485</v>
      </c>
      <c r="D89" s="24">
        <f t="shared" si="5"/>
        <v>0.89060179804324857</v>
      </c>
      <c r="E89" s="24">
        <f t="shared" si="6"/>
        <v>0.22010629853719205</v>
      </c>
      <c r="F89" s="24">
        <f t="shared" si="7"/>
        <v>11.005314926859603</v>
      </c>
    </row>
    <row r="90" spans="2:6">
      <c r="B90" s="23">
        <v>122</v>
      </c>
      <c r="C90" s="24">
        <f t="shared" si="4"/>
        <v>1.1317542937258258</v>
      </c>
      <c r="D90" s="24">
        <f t="shared" si="5"/>
        <v>0.93175429372582586</v>
      </c>
      <c r="E90" s="24">
        <f t="shared" si="6"/>
        <v>0.21026798896919052</v>
      </c>
      <c r="F90" s="24">
        <f t="shared" si="7"/>
        <v>10.513399448459527</v>
      </c>
    </row>
    <row r="91" spans="2:6">
      <c r="B91" s="23">
        <v>123</v>
      </c>
      <c r="C91" s="24">
        <f t="shared" si="4"/>
        <v>1.1725708469216305</v>
      </c>
      <c r="D91" s="24">
        <f t="shared" si="5"/>
        <v>0.97257084692163054</v>
      </c>
      <c r="E91" s="24">
        <f t="shared" si="6"/>
        <v>0.20060856073237163</v>
      </c>
      <c r="F91" s="24">
        <f t="shared" si="7"/>
        <v>10.030428036618581</v>
      </c>
    </row>
    <row r="92" spans="2:6">
      <c r="B92" s="23">
        <v>124</v>
      </c>
      <c r="C92" s="24">
        <f t="shared" si="4"/>
        <v>1.2130568980847274</v>
      </c>
      <c r="D92" s="24">
        <f t="shared" si="5"/>
        <v>1.0130568980847274</v>
      </c>
      <c r="E92" s="24">
        <f t="shared" si="6"/>
        <v>0.19115091114532579</v>
      </c>
      <c r="F92" s="24">
        <f t="shared" si="7"/>
        <v>9.5575455572662893</v>
      </c>
    </row>
    <row r="93" spans="2:6">
      <c r="B93" s="23">
        <v>125</v>
      </c>
      <c r="C93" s="24">
        <f t="shared" si="4"/>
        <v>1.2532177565710489</v>
      </c>
      <c r="D93" s="24">
        <f t="shared" si="5"/>
        <v>1.053217756571049</v>
      </c>
      <c r="E93" s="24">
        <f t="shared" si="6"/>
        <v>0.18191496872318938</v>
      </c>
      <c r="F93" s="24">
        <f t="shared" si="7"/>
        <v>9.0957484361594698</v>
      </c>
    </row>
    <row r="94" spans="2:6">
      <c r="B94" s="23">
        <v>126</v>
      </c>
      <c r="C94" s="24">
        <f t="shared" si="4"/>
        <v>1.293058604816933</v>
      </c>
      <c r="D94" s="24">
        <f t="shared" si="5"/>
        <v>1.0930586048169331</v>
      </c>
      <c r="E94" s="24">
        <f t="shared" si="6"/>
        <v>0.17291782264526828</v>
      </c>
      <c r="F94" s="24">
        <f t="shared" si="7"/>
        <v>8.6458911322634133</v>
      </c>
    </row>
    <row r="95" spans="2:6">
      <c r="B95" s="23">
        <v>127</v>
      </c>
      <c r="C95" s="24">
        <f t="shared" si="4"/>
        <v>1.3325845023524996</v>
      </c>
      <c r="D95" s="24">
        <f t="shared" si="5"/>
        <v>1.1325845023524996</v>
      </c>
      <c r="E95" s="24">
        <f t="shared" si="6"/>
        <v>0.16417386485617513</v>
      </c>
      <c r="F95" s="24">
        <f t="shared" si="7"/>
        <v>8.2086932428087565</v>
      </c>
    </row>
    <row r="96" spans="2:6">
      <c r="B96" s="23">
        <v>128</v>
      </c>
      <c r="C96" s="24">
        <f t="shared" si="4"/>
        <v>1.3718003896576292</v>
      </c>
      <c r="D96" s="24">
        <f t="shared" si="5"/>
        <v>1.1718003896576292</v>
      </c>
      <c r="E96" s="24">
        <f t="shared" si="6"/>
        <v>0.15569494176363949</v>
      </c>
      <c r="F96" s="24">
        <f t="shared" si="7"/>
        <v>7.784747088181974</v>
      </c>
    </row>
    <row r="97" spans="2:6">
      <c r="B97" s="23">
        <v>129</v>
      </c>
      <c r="C97" s="24">
        <f t="shared" si="4"/>
        <v>1.4107110918679038</v>
      </c>
      <c r="D97" s="24">
        <f t="shared" si="5"/>
        <v>1.2107110918679038</v>
      </c>
      <c r="E97" s="24">
        <f t="shared" si="6"/>
        <v>0.14749051275673267</v>
      </c>
      <c r="F97" s="24">
        <f t="shared" si="7"/>
        <v>7.3745256378366335</v>
      </c>
    </row>
    <row r="98" spans="2:6">
      <c r="B98" s="23">
        <v>130</v>
      </c>
      <c r="C98" s="24">
        <f t="shared" si="4"/>
        <v>1.4493213223374553</v>
      </c>
      <c r="D98" s="24">
        <f t="shared" si="5"/>
        <v>1.2493213223374553</v>
      </c>
      <c r="E98" s="24">
        <f t="shared" si="6"/>
        <v>0.13956781303421928</v>
      </c>
      <c r="F98" s="24">
        <f t="shared" si="7"/>
        <v>6.9783906517109635</v>
      </c>
    </row>
    <row r="99" spans="2:6">
      <c r="B99" s="23">
        <v>131</v>
      </c>
      <c r="C99" s="24">
        <f t="shared" si="4"/>
        <v>1.4876356860653011</v>
      </c>
      <c r="D99" s="24">
        <f t="shared" si="5"/>
        <v>1.2876356860653011</v>
      </c>
      <c r="E99" s="24">
        <f t="shared" si="6"/>
        <v>0.13193201849883154</v>
      </c>
      <c r="F99" s="24">
        <f t="shared" si="7"/>
        <v>6.5966009249415771</v>
      </c>
    </row>
    <row r="100" spans="2:6">
      <c r="B100" s="23">
        <v>132</v>
      </c>
      <c r="C100" s="24">
        <f t="shared" si="4"/>
        <v>1.5256586829913978</v>
      </c>
      <c r="D100" s="24">
        <f t="shared" si="5"/>
        <v>1.3256586829913979</v>
      </c>
      <c r="E100" s="24">
        <f t="shared" si="6"/>
        <v>0.12458641073504903</v>
      </c>
      <c r="F100" s="24">
        <f t="shared" si="7"/>
        <v>6.2293205367524518</v>
      </c>
    </row>
    <row r="101" spans="2:6">
      <c r="B101" s="23">
        <v>133</v>
      </c>
      <c r="C101" s="24">
        <f t="shared" si="4"/>
        <v>1.5633947111683124</v>
      </c>
      <c r="D101" s="24">
        <f t="shared" si="5"/>
        <v>1.3633947111683125</v>
      </c>
      <c r="E101" s="24">
        <f t="shared" si="6"/>
        <v>0.11753254034181465</v>
      </c>
      <c r="F101" s="24">
        <f t="shared" si="7"/>
        <v>5.8766270170907324</v>
      </c>
    </row>
    <row r="102" spans="2:6">
      <c r="B102" s="23">
        <v>134</v>
      </c>
      <c r="C102" s="24">
        <f t="shared" si="4"/>
        <v>1.6008480698141003</v>
      </c>
      <c r="D102" s="24">
        <f t="shared" si="5"/>
        <v>1.4008480698141004</v>
      </c>
      <c r="E102" s="24">
        <f t="shared" si="6"/>
        <v>0.1107703871346107</v>
      </c>
      <c r="F102" s="24">
        <f t="shared" si="7"/>
        <v>5.5385193567305349</v>
      </c>
    </row>
    <row r="103" spans="2:6">
      <c r="B103" s="23">
        <v>135</v>
      </c>
      <c r="C103" s="24">
        <f t="shared" si="4"/>
        <v>1.6380229622516909</v>
      </c>
      <c r="D103" s="24">
        <f t="shared" si="5"/>
        <v>1.4380229622516909</v>
      </c>
      <c r="E103" s="24">
        <f t="shared" si="6"/>
        <v>0.10429851596119852</v>
      </c>
      <c r="F103" s="24">
        <f t="shared" si="7"/>
        <v>5.2149257980599257</v>
      </c>
    </row>
    <row r="104" spans="2:6">
      <c r="B104" s="23">
        <v>136</v>
      </c>
      <c r="C104" s="24">
        <f t="shared" si="4"/>
        <v>1.6749234987398036</v>
      </c>
      <c r="D104" s="24">
        <f t="shared" si="5"/>
        <v>1.4749234987398037</v>
      </c>
      <c r="E104" s="24">
        <f t="shared" si="6"/>
        <v>9.8114227090435185E-2</v>
      </c>
      <c r="F104" s="24">
        <f t="shared" si="7"/>
        <v>4.9057113545217597</v>
      </c>
    </row>
    <row r="105" spans="2:6">
      <c r="B105" s="23">
        <v>137</v>
      </c>
      <c r="C105" s="24">
        <f t="shared" si="4"/>
        <v>1.7115536992001681</v>
      </c>
      <c r="D105" s="24">
        <f t="shared" si="5"/>
        <v>1.5115536992001681</v>
      </c>
      <c r="E105" s="24">
        <f t="shared" si="6"/>
        <v>9.2213700332775136E-2</v>
      </c>
      <c r="F105" s="24">
        <f t="shared" si="7"/>
        <v>4.6106850166387572</v>
      </c>
    </row>
    <row r="106" spans="2:6">
      <c r="B106" s="23">
        <v>138</v>
      </c>
      <c r="C106" s="24">
        <f t="shared" si="4"/>
        <v>1.7479174958455661</v>
      </c>
      <c r="D106" s="24">
        <f t="shared" si="5"/>
        <v>1.5479174958455661</v>
      </c>
      <c r="E106" s="24">
        <f t="shared" si="6"/>
        <v>8.6592132233672528E-2</v>
      </c>
      <c r="F106" s="24">
        <f t="shared" si="7"/>
        <v>4.3296066116836265</v>
      </c>
    </row>
    <row r="107" spans="2:6">
      <c r="B107" s="23">
        <v>139</v>
      </c>
      <c r="C107" s="24">
        <f t="shared" si="4"/>
        <v>1.7840187357130015</v>
      </c>
      <c r="D107" s="24">
        <f t="shared" si="5"/>
        <v>1.5840187357130016</v>
      </c>
      <c r="E107" s="24">
        <f t="shared" si="6"/>
        <v>8.1243865846826469E-2</v>
      </c>
      <c r="F107" s="24">
        <f t="shared" si="7"/>
        <v>4.0621932923413233</v>
      </c>
    </row>
    <row r="108" spans="2:6">
      <c r="B108" s="23">
        <v>140</v>
      </c>
      <c r="C108" s="24">
        <f t="shared" si="4"/>
        <v>1.8198611831060645</v>
      </c>
      <c r="D108" s="24">
        <f t="shared" si="5"/>
        <v>1.6198611831060645</v>
      </c>
      <c r="E108" s="24">
        <f t="shared" si="6"/>
        <v>7.6162512743110658E-2</v>
      </c>
      <c r="F108" s="24">
        <f t="shared" si="7"/>
        <v>3.8081256371555328</v>
      </c>
    </row>
    <row r="109" spans="2:6">
      <c r="B109" s="23">
        <v>141</v>
      </c>
      <c r="C109" s="24">
        <f t="shared" si="4"/>
        <v>1.8554485219503842</v>
      </c>
      <c r="D109" s="24">
        <f t="shared" si="5"/>
        <v>1.6554485219503843</v>
      </c>
      <c r="E109" s="24">
        <f t="shared" si="6"/>
        <v>7.1341067043412254E-2</v>
      </c>
      <c r="F109" s="24">
        <f t="shared" si="7"/>
        <v>3.5670533521706127</v>
      </c>
    </row>
    <row r="110" spans="2:6">
      <c r="B110" s="23">
        <v>142</v>
      </c>
      <c r="C110" s="24">
        <f t="shared" si="4"/>
        <v>1.8907843580658468</v>
      </c>
      <c r="D110" s="24">
        <f t="shared" si="5"/>
        <v>1.6907843580658468</v>
      </c>
      <c r="E110" s="24">
        <f t="shared" si="6"/>
        <v>6.6772011380025365E-2</v>
      </c>
      <c r="F110" s="24">
        <f t="shared" si="7"/>
        <v>3.3386005690012683</v>
      </c>
    </row>
    <row r="111" spans="2:6">
      <c r="B111" s="23">
        <v>143</v>
      </c>
      <c r="C111" s="24">
        <f t="shared" si="4"/>
        <v>1.9258722213590795</v>
      </c>
      <c r="D111" s="24">
        <f t="shared" si="5"/>
        <v>1.7258722213590796</v>
      </c>
      <c r="E111" s="24">
        <f t="shared" si="6"/>
        <v>6.2447414792412947E-2</v>
      </c>
      <c r="F111" s="24">
        <f t="shared" si="7"/>
        <v>3.1223707396206475</v>
      </c>
    </row>
    <row r="112" spans="2:6">
      <c r="B112" s="23">
        <v>144</v>
      </c>
      <c r="C112" s="24">
        <f t="shared" si="4"/>
        <v>1.9607155679395463</v>
      </c>
      <c r="D112" s="24">
        <f t="shared" si="5"/>
        <v>1.7607155679395463</v>
      </c>
      <c r="E112" s="24">
        <f t="shared" si="6"/>
        <v>5.8359022649915819E-2</v>
      </c>
      <c r="F112" s="24">
        <f t="shared" si="7"/>
        <v>2.9179511324957907</v>
      </c>
    </row>
    <row r="113" spans="2:6">
      <c r="B113" s="23">
        <v>145</v>
      </c>
      <c r="C113" s="24">
        <f t="shared" si="4"/>
        <v>1.9953177821624151</v>
      </c>
      <c r="D113" s="24">
        <f t="shared" si="5"/>
        <v>1.7953177821624151</v>
      </c>
      <c r="E113" s="24">
        <f t="shared" si="6"/>
        <v>5.4498338767300369E-2</v>
      </c>
      <c r="F113" s="24">
        <f t="shared" si="7"/>
        <v>2.7249169383650185</v>
      </c>
    </row>
    <row r="114" spans="2:6">
      <c r="B114" s="23">
        <v>146</v>
      </c>
      <c r="C114" s="24">
        <f t="shared" si="4"/>
        <v>2.0296821786012251</v>
      </c>
      <c r="D114" s="24">
        <f t="shared" si="5"/>
        <v>1.8296821786012252</v>
      </c>
      <c r="E114" s="24">
        <f t="shared" si="6"/>
        <v>5.0856699939893564E-2</v>
      </c>
      <c r="F114" s="24">
        <f t="shared" si="7"/>
        <v>2.5428349969946784</v>
      </c>
    </row>
    <row r="115" spans="2:6">
      <c r="B115" s="23">
        <v>147</v>
      </c>
      <c r="C115" s="24">
        <f t="shared" si="4"/>
        <v>2.0638120039532244</v>
      </c>
      <c r="D115" s="24">
        <f t="shared" si="5"/>
        <v>1.8638120039532244</v>
      </c>
      <c r="E115" s="24">
        <f t="shared" si="6"/>
        <v>4.7425343174501734E-2</v>
      </c>
      <c r="F115" s="24">
        <f t="shared" si="7"/>
        <v>2.3712671587250869</v>
      </c>
    </row>
    <row r="116" spans="2:6">
      <c r="B116" s="23">
        <v>148</v>
      </c>
      <c r="C116" s="24">
        <f t="shared" si="4"/>
        <v>2.0977104388801182</v>
      </c>
      <c r="D116" s="24">
        <f t="shared" si="5"/>
        <v>1.8977104388801183</v>
      </c>
      <c r="E116" s="24">
        <f t="shared" si="6"/>
        <v>4.4195465931392182E-2</v>
      </c>
      <c r="F116" s="24">
        <f t="shared" si="7"/>
        <v>2.2097732965696091</v>
      </c>
    </row>
    <row r="117" spans="2:6">
      <c r="B117" s="23">
        <v>149</v>
      </c>
      <c r="C117" s="24">
        <f t="shared" si="4"/>
        <v>2.1313805997868389</v>
      </c>
      <c r="D117" s="24">
        <f t="shared" si="5"/>
        <v>1.931380599786839</v>
      </c>
      <c r="E117" s="24">
        <f t="shared" si="6"/>
        <v>4.1158279722376727E-2</v>
      </c>
      <c r="F117" s="24">
        <f t="shared" si="7"/>
        <v>2.0579139861188365</v>
      </c>
    </row>
    <row r="118" spans="2:6">
      <c r="B118" s="23">
        <v>150</v>
      </c>
      <c r="C118" s="24">
        <f t="shared" si="4"/>
        <v>2.1648255405408219</v>
      </c>
      <c r="D118" s="24">
        <f t="shared" si="5"/>
        <v>1.9648255405408219</v>
      </c>
      <c r="E118" s="24">
        <f t="shared" si="6"/>
        <v>3.8305057431486052E-2</v>
      </c>
      <c r="F118" s="24">
        <f t="shared" si="7"/>
        <v>1.9152528715743027</v>
      </c>
    </row>
  </sheetData>
  <mergeCells count="1">
    <mergeCell ref="B15: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Option delta calculation</vt:lpstr>
      <vt:lpstr>Fig Call vega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akshit gupta</dc:creator>
  <cp:lastModifiedBy>Longin</cp:lastModifiedBy>
  <dcterms:created xsi:type="dcterms:W3CDTF">2022-02-13T20:22:18Z</dcterms:created>
  <dcterms:modified xsi:type="dcterms:W3CDTF">2022-09-06T22:34:01Z</dcterms:modified>
</cp:coreProperties>
</file>