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6.1 Certificats\3. Certificats archivés\2021-09 US Certificat - ESSEC BBA\2. Moniteur pour le cours Akshit GUPTA\2. Posts\7. Margins\"/>
    </mc:Choice>
  </mc:AlternateContent>
  <xr:revisionPtr revIDLastSave="0" documentId="13_ncr:1_{99F52932-8985-4384-8158-DB90C0B7FFFD}" xr6:coauthVersionLast="47" xr6:coauthVersionMax="47" xr10:uidLastSave="{00000000-0000-0000-0000-000000000000}"/>
  <bookViews>
    <workbookView xWindow="-108" yWindow="-108" windowWidth="23256" windowHeight="12576" xr2:uid="{548BF4E4-4B37-234A-A0D6-758AD43B7732}"/>
  </bookViews>
  <sheets>
    <sheet name="Initial and maintenance marg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H10" i="1"/>
  <c r="H11" i="1"/>
  <c r="H12" i="1"/>
  <c r="H13" i="1"/>
  <c r="H9" i="1"/>
  <c r="F10" i="1"/>
  <c r="G10" i="1" s="1"/>
  <c r="F11" i="1"/>
  <c r="G11" i="1" s="1"/>
  <c r="F12" i="1"/>
  <c r="F13" i="1"/>
  <c r="F9" i="1"/>
  <c r="G9" i="1" s="1"/>
  <c r="F5" i="1"/>
  <c r="H5" i="1" s="1"/>
  <c r="G13" i="1" l="1"/>
  <c r="G12" i="1"/>
  <c r="G5" i="1"/>
</calcChain>
</file>

<file path=xl/sharedStrings.xml><?xml version="1.0" encoding="utf-8"?>
<sst xmlns="http://schemas.openxmlformats.org/spreadsheetml/2006/main" count="18" uniqueCount="14">
  <si>
    <t>Initial and maintenance margin - Short selling</t>
  </si>
  <si>
    <t>At the time of entering the position (APPLE stock)</t>
  </si>
  <si>
    <t># of shares</t>
  </si>
  <si>
    <r>
      <t>Share price at t</t>
    </r>
    <r>
      <rPr>
        <vertAlign val="subscript"/>
        <sz val="12"/>
        <color theme="1"/>
        <rFont val="Calibri (Body)"/>
      </rPr>
      <t>0</t>
    </r>
  </si>
  <si>
    <t>Initial investment</t>
  </si>
  <si>
    <r>
      <t>Share price at t</t>
    </r>
    <r>
      <rPr>
        <vertAlign val="subscript"/>
        <sz val="12"/>
        <color theme="1"/>
        <rFont val="Calibri (Body)"/>
      </rPr>
      <t>1</t>
    </r>
  </si>
  <si>
    <t>Value of investment</t>
  </si>
  <si>
    <t>Margin call amount</t>
  </si>
  <si>
    <t>-</t>
  </si>
  <si>
    <t>As the APPLE share price moves</t>
  </si>
  <si>
    <t>Change in investment value</t>
  </si>
  <si>
    <t>Initial margin (50%)</t>
  </si>
  <si>
    <t>Maintenance margin (30%)</t>
  </si>
  <si>
    <t>Margin Call (if the margin account is lower than the maintenance margin)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</si>
</sst>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[$$-409]#,##0.00;[Red][$$-409]#,##0.00"/>
  </numFmts>
  <fonts count="3">
    <font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03EC-E7F8-C84B-B9E3-4F55977A739F}">
  <dimension ref="A1:J13"/>
  <sheetViews>
    <sheetView showGridLines="0" tabSelected="1" zoomScale="109" workbookViewId="0">
      <selection sqref="A1:H1"/>
    </sheetView>
  </sheetViews>
  <sheetFormatPr baseColWidth="10" defaultRowHeight="15.6"/>
  <cols>
    <col min="1" max="1" width="1.5" customWidth="1"/>
    <col min="2" max="2" width="10.5" customWidth="1"/>
    <col min="3" max="3" width="12.19921875" customWidth="1"/>
    <col min="4" max="4" width="11.796875" bestFit="1" customWidth="1"/>
    <col min="5" max="5" width="17.69921875" customWidth="1"/>
    <col min="6" max="6" width="17.19921875" customWidth="1"/>
    <col min="7" max="8" width="18.69921875" customWidth="1"/>
    <col min="9" max="9" width="13.296875" customWidth="1"/>
  </cols>
  <sheetData>
    <row r="1" spans="1:10" ht="21">
      <c r="A1" s="10" t="s">
        <v>0</v>
      </c>
      <c r="B1" s="10"/>
      <c r="C1" s="10"/>
      <c r="D1" s="10"/>
      <c r="E1" s="10"/>
      <c r="F1" s="10"/>
      <c r="G1" s="10"/>
      <c r="H1" s="10"/>
    </row>
    <row r="4" spans="1:10" ht="66" customHeight="1">
      <c r="B4" s="11" t="s">
        <v>1</v>
      </c>
      <c r="C4" s="11"/>
      <c r="D4" s="4" t="s">
        <v>2</v>
      </c>
      <c r="E4" s="4" t="s">
        <v>3</v>
      </c>
      <c r="F4" s="4" t="s">
        <v>4</v>
      </c>
      <c r="G4" s="3" t="s">
        <v>11</v>
      </c>
      <c r="H4" s="8" t="s">
        <v>12</v>
      </c>
      <c r="I4" s="2"/>
      <c r="J4" s="2"/>
    </row>
    <row r="5" spans="1:10">
      <c r="B5" s="11"/>
      <c r="C5" s="11"/>
      <c r="D5" s="5">
        <v>100</v>
      </c>
      <c r="E5" s="6">
        <v>207.57</v>
      </c>
      <c r="F5" s="7">
        <f>E5*D5</f>
        <v>20757</v>
      </c>
      <c r="G5" s="7">
        <f>50%*F5</f>
        <v>10378.5</v>
      </c>
      <c r="H5" s="7">
        <f>30%*F5</f>
        <v>6227.0999999999995</v>
      </c>
      <c r="I5" s="2"/>
      <c r="J5" s="2"/>
    </row>
    <row r="6" spans="1:10">
      <c r="B6" s="11"/>
      <c r="C6" s="11"/>
      <c r="D6" s="5"/>
      <c r="E6" s="5"/>
      <c r="F6" s="5"/>
      <c r="G6" s="5"/>
      <c r="H6" s="9"/>
      <c r="I6" s="2"/>
      <c r="J6" s="2"/>
    </row>
    <row r="7" spans="1:10">
      <c r="B7" s="1"/>
      <c r="C7" s="1"/>
      <c r="D7" s="2"/>
      <c r="E7" s="2"/>
      <c r="F7" s="2"/>
      <c r="G7" s="2"/>
      <c r="H7" s="2"/>
      <c r="I7" s="2"/>
      <c r="J7" s="2"/>
    </row>
    <row r="8" spans="1:10" ht="78">
      <c r="B8" s="11" t="s">
        <v>9</v>
      </c>
      <c r="C8" s="11"/>
      <c r="D8" s="3" t="s">
        <v>2</v>
      </c>
      <c r="E8" s="3" t="s">
        <v>5</v>
      </c>
      <c r="F8" s="3" t="s">
        <v>6</v>
      </c>
      <c r="G8" s="3" t="s">
        <v>10</v>
      </c>
      <c r="H8" s="3" t="s">
        <v>13</v>
      </c>
      <c r="I8" s="3" t="s">
        <v>7</v>
      </c>
    </row>
    <row r="9" spans="1:10">
      <c r="B9" s="11"/>
      <c r="C9" s="11"/>
      <c r="D9" s="5">
        <v>100</v>
      </c>
      <c r="E9" s="7">
        <v>250</v>
      </c>
      <c r="F9" s="7">
        <f>E9*D9</f>
        <v>25000</v>
      </c>
      <c r="G9" s="7">
        <f>F9-$F$5</f>
        <v>4243</v>
      </c>
      <c r="H9" s="5" t="str">
        <f>IF($G$5+G9&lt;$H$5,"Yes","No")</f>
        <v>No</v>
      </c>
      <c r="I9" s="7" t="s">
        <v>8</v>
      </c>
    </row>
    <row r="10" spans="1:10">
      <c r="B10" s="11"/>
      <c r="C10" s="11"/>
      <c r="D10" s="5">
        <v>100</v>
      </c>
      <c r="E10" s="7">
        <v>225</v>
      </c>
      <c r="F10" s="7">
        <f t="shared" ref="F10:F13" si="0">E10*D10</f>
        <v>22500</v>
      </c>
      <c r="G10" s="7">
        <f t="shared" ref="G10:G13" si="1">F10-$F$5</f>
        <v>1743</v>
      </c>
      <c r="H10" s="9" t="str">
        <f t="shared" ref="H10:H13" si="2">IF($G$5+G10&lt;$H$5,"Yes","No")</f>
        <v>No</v>
      </c>
      <c r="I10" s="7" t="s">
        <v>8</v>
      </c>
    </row>
    <row r="11" spans="1:10">
      <c r="B11" s="11"/>
      <c r="C11" s="11"/>
      <c r="D11" s="5">
        <v>100</v>
      </c>
      <c r="E11" s="7">
        <v>200</v>
      </c>
      <c r="F11" s="7">
        <f t="shared" si="0"/>
        <v>20000</v>
      </c>
      <c r="G11" s="7">
        <f t="shared" si="1"/>
        <v>-757</v>
      </c>
      <c r="H11" s="9" t="str">
        <f t="shared" si="2"/>
        <v>No</v>
      </c>
      <c r="I11" s="7" t="s">
        <v>8</v>
      </c>
    </row>
    <row r="12" spans="1:10">
      <c r="B12" s="11"/>
      <c r="C12" s="11"/>
      <c r="D12" s="5">
        <v>100</v>
      </c>
      <c r="E12" s="7">
        <v>175</v>
      </c>
      <c r="F12" s="7">
        <f t="shared" si="0"/>
        <v>17500</v>
      </c>
      <c r="G12" s="7">
        <f t="shared" si="1"/>
        <v>-3257</v>
      </c>
      <c r="H12" s="9" t="str">
        <f t="shared" si="2"/>
        <v>No</v>
      </c>
      <c r="I12" s="7" t="s">
        <v>8</v>
      </c>
    </row>
    <row r="13" spans="1:10">
      <c r="B13" s="11"/>
      <c r="C13" s="11"/>
      <c r="D13" s="5">
        <v>100</v>
      </c>
      <c r="E13" s="7">
        <v>150</v>
      </c>
      <c r="F13" s="7">
        <f t="shared" si="0"/>
        <v>15000</v>
      </c>
      <c r="G13" s="7">
        <f t="shared" si="1"/>
        <v>-5757</v>
      </c>
      <c r="H13" s="9" t="str">
        <f t="shared" si="2"/>
        <v>Yes</v>
      </c>
      <c r="I13" s="7">
        <f>-G13</f>
        <v>5757</v>
      </c>
    </row>
  </sheetData>
  <mergeCells count="3">
    <mergeCell ref="A1:H1"/>
    <mergeCell ref="B4:C6"/>
    <mergeCell ref="B8:C13"/>
  </mergeCells>
  <conditionalFormatting sqref="H9:H13">
    <cfRule type="containsText" dxfId="0" priority="1" operator="containsText" text="Yes">
      <formula>NOT(ISERROR(SEARCH("Yes",H9)))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Initial and maintenance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Longin</cp:lastModifiedBy>
  <dcterms:created xsi:type="dcterms:W3CDTF">2022-01-02T19:33:01Z</dcterms:created>
  <dcterms:modified xsi:type="dcterms:W3CDTF">2022-07-24T20:23:15Z</dcterms:modified>
</cp:coreProperties>
</file>