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 SimTrade\6.1 Certificats\3. Certificats archivés\0. 2021-09 US Certificat - ESSEC BBA\2. Moniteur pour le cours Akshit GUPTA\2. Posts\4. Protective put\Latest version\"/>
    </mc:Choice>
  </mc:AlternateContent>
  <xr:revisionPtr revIDLastSave="0" documentId="13_ncr:1_{5DDAAA8D-6AE7-41F5-9B3B-CD6DC42A4CA7}" xr6:coauthVersionLast="47" xr6:coauthVersionMax="47" xr10:uidLastSave="{00000000-0000-0000-0000-000000000000}"/>
  <bookViews>
    <workbookView xWindow="-108" yWindow="-108" windowWidth="23256" windowHeight="12576" xr2:uid="{2444618C-4C6F-3545-9B04-359009DBE63E}"/>
  </bookViews>
  <sheets>
    <sheet name="Protective put delta" sheetId="19" r:id="rId1"/>
    <sheet name="Fig Protective put delta" sheetId="1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9" l="1"/>
  <c r="C24" i="19" s="1"/>
  <c r="E24" i="19" s="1"/>
  <c r="F24" i="19" s="1"/>
  <c r="G24" i="19" s="1"/>
  <c r="C96" i="19"/>
  <c r="D96" i="19" s="1"/>
  <c r="C88" i="19"/>
  <c r="E88" i="19" s="1"/>
  <c r="F88" i="19" s="1"/>
  <c r="G88" i="19" s="1"/>
  <c r="C44" i="19"/>
  <c r="D44" i="19" s="1"/>
  <c r="C100" i="19"/>
  <c r="E100" i="19" s="1"/>
  <c r="F100" i="19" s="1"/>
  <c r="G100" i="19" s="1"/>
  <c r="C52" i="19"/>
  <c r="E52" i="19" s="1"/>
  <c r="F52" i="19" s="1"/>
  <c r="G52" i="19" s="1"/>
  <c r="C20" i="19"/>
  <c r="D20" i="19" s="1"/>
  <c r="C107" i="19"/>
  <c r="E107" i="19" s="1"/>
  <c r="F107" i="19" s="1"/>
  <c r="G107" i="19" s="1"/>
  <c r="C95" i="19"/>
  <c r="D95" i="19" s="1"/>
  <c r="C87" i="19"/>
  <c r="E87" i="19" s="1"/>
  <c r="F87" i="19" s="1"/>
  <c r="G87" i="19" s="1"/>
  <c r="C75" i="19"/>
  <c r="E75" i="19" s="1"/>
  <c r="F75" i="19" s="1"/>
  <c r="G75" i="19" s="1"/>
  <c r="C63" i="19"/>
  <c r="D63" i="19" s="1"/>
  <c r="C55" i="19"/>
  <c r="D55" i="19" s="1"/>
  <c r="C43" i="19"/>
  <c r="C31" i="19"/>
  <c r="D31" i="19" s="1"/>
  <c r="C23" i="19"/>
  <c r="D23" i="19" s="1"/>
  <c r="C110" i="19"/>
  <c r="D110" i="19" s="1"/>
  <c r="C98" i="19"/>
  <c r="E98" i="19" s="1"/>
  <c r="F98" i="19" s="1"/>
  <c r="G98" i="19" s="1"/>
  <c r="C90" i="19"/>
  <c r="E90" i="19" s="1"/>
  <c r="F90" i="19" s="1"/>
  <c r="G90" i="19" s="1"/>
  <c r="C78" i="19"/>
  <c r="D78" i="19" s="1"/>
  <c r="C66" i="19"/>
  <c r="E66" i="19" s="1"/>
  <c r="F66" i="19" s="1"/>
  <c r="G66" i="19" s="1"/>
  <c r="C58" i="19"/>
  <c r="E58" i="19" s="1"/>
  <c r="F58" i="19" s="1"/>
  <c r="G58" i="19" s="1"/>
  <c r="C46" i="19"/>
  <c r="E46" i="19" s="1"/>
  <c r="F46" i="19" s="1"/>
  <c r="G46" i="19" s="1"/>
  <c r="C34" i="19"/>
  <c r="E34" i="19" s="1"/>
  <c r="F34" i="19" s="1"/>
  <c r="G34" i="19" s="1"/>
  <c r="C26" i="19"/>
  <c r="E26" i="19" s="1"/>
  <c r="F26" i="19" s="1"/>
  <c r="G26" i="19" s="1"/>
  <c r="C16" i="19"/>
  <c r="E16" i="19" s="1"/>
  <c r="F16" i="19" s="1"/>
  <c r="G16" i="19" s="1"/>
  <c r="C105" i="19"/>
  <c r="D105" i="19" s="1"/>
  <c r="C97" i="19"/>
  <c r="C85" i="19"/>
  <c r="E85" i="19" s="1"/>
  <c r="F85" i="19" s="1"/>
  <c r="G85" i="19" s="1"/>
  <c r="C73" i="19"/>
  <c r="D73" i="19" s="1"/>
  <c r="C65" i="19"/>
  <c r="E65" i="19" s="1"/>
  <c r="F65" i="19" s="1"/>
  <c r="G65" i="19" s="1"/>
  <c r="C53" i="19"/>
  <c r="D53" i="19" s="1"/>
  <c r="C41" i="19"/>
  <c r="D41" i="19" s="1"/>
  <c r="C33" i="19"/>
  <c r="D33" i="19" s="1"/>
  <c r="C21" i="19"/>
  <c r="E21" i="19" s="1"/>
  <c r="F21" i="19" s="1"/>
  <c r="G21" i="19" s="1"/>
  <c r="E78" i="19"/>
  <c r="F78" i="19" s="1"/>
  <c r="G78" i="19" s="1"/>
  <c r="E44" i="19"/>
  <c r="F44" i="19" s="1"/>
  <c r="G44" i="19" s="1"/>
  <c r="E23" i="19"/>
  <c r="F23" i="19" s="1"/>
  <c r="G23" i="19" s="1"/>
  <c r="D34" i="19"/>
  <c r="E63" i="19"/>
  <c r="F63" i="19" s="1"/>
  <c r="G63" i="19" s="1"/>
  <c r="D107" i="19"/>
  <c r="E73" i="19" l="1"/>
  <c r="F73" i="19" s="1"/>
  <c r="G73" i="19" s="1"/>
  <c r="D16" i="19"/>
  <c r="E105" i="19"/>
  <c r="F105" i="19" s="1"/>
  <c r="G105" i="19" s="1"/>
  <c r="D52" i="19"/>
  <c r="E33" i="19"/>
  <c r="F33" i="19" s="1"/>
  <c r="G33" i="19" s="1"/>
  <c r="D98" i="19"/>
  <c r="C92" i="19"/>
  <c r="C72" i="19"/>
  <c r="E72" i="19" s="1"/>
  <c r="F72" i="19" s="1"/>
  <c r="G72" i="19" s="1"/>
  <c r="E41" i="19"/>
  <c r="F41" i="19" s="1"/>
  <c r="G41" i="19" s="1"/>
  <c r="E95" i="19"/>
  <c r="F95" i="19" s="1"/>
  <c r="G95" i="19" s="1"/>
  <c r="C104" i="19"/>
  <c r="C48" i="19"/>
  <c r="D66" i="19"/>
  <c r="D21" i="19"/>
  <c r="E20" i="19"/>
  <c r="F20" i="19" s="1"/>
  <c r="G20" i="19" s="1"/>
  <c r="C37" i="19"/>
  <c r="E37" i="19" s="1"/>
  <c r="F37" i="19" s="1"/>
  <c r="G37" i="19" s="1"/>
  <c r="C57" i="19"/>
  <c r="C81" i="19"/>
  <c r="E81" i="19" s="1"/>
  <c r="F81" i="19" s="1"/>
  <c r="G81" i="19" s="1"/>
  <c r="C101" i="19"/>
  <c r="D101" i="19" s="1"/>
  <c r="C18" i="19"/>
  <c r="C42" i="19"/>
  <c r="E42" i="19" s="1"/>
  <c r="F42" i="19" s="1"/>
  <c r="G42" i="19" s="1"/>
  <c r="C62" i="19"/>
  <c r="D62" i="19" s="1"/>
  <c r="C82" i="19"/>
  <c r="C106" i="19"/>
  <c r="E106" i="19" s="1"/>
  <c r="F106" i="19" s="1"/>
  <c r="G106" i="19" s="1"/>
  <c r="C27" i="19"/>
  <c r="C47" i="19"/>
  <c r="C71" i="19"/>
  <c r="E71" i="19" s="1"/>
  <c r="F71" i="19" s="1"/>
  <c r="G71" i="19" s="1"/>
  <c r="C91" i="19"/>
  <c r="D91" i="19" s="1"/>
  <c r="C111" i="19"/>
  <c r="C84" i="19"/>
  <c r="E84" i="19" s="1"/>
  <c r="F84" i="19" s="1"/>
  <c r="G84" i="19" s="1"/>
  <c r="C28" i="19"/>
  <c r="D28" i="19" s="1"/>
  <c r="C108" i="19"/>
  <c r="C80" i="19"/>
  <c r="C17" i="19"/>
  <c r="D17" i="19" s="1"/>
  <c r="E31" i="19"/>
  <c r="F31" i="19" s="1"/>
  <c r="G31" i="19" s="1"/>
  <c r="D85" i="19"/>
  <c r="C25" i="19"/>
  <c r="D25" i="19" s="1"/>
  <c r="C49" i="19"/>
  <c r="E49" i="19" s="1"/>
  <c r="F49" i="19" s="1"/>
  <c r="G49" i="19" s="1"/>
  <c r="C69" i="19"/>
  <c r="C89" i="19"/>
  <c r="C113" i="19"/>
  <c r="E113" i="19" s="1"/>
  <c r="F113" i="19" s="1"/>
  <c r="G113" i="19" s="1"/>
  <c r="C30" i="19"/>
  <c r="D30" i="19" s="1"/>
  <c r="C50" i="19"/>
  <c r="C74" i="19"/>
  <c r="D74" i="19" s="1"/>
  <c r="C94" i="19"/>
  <c r="C114" i="19"/>
  <c r="C39" i="19"/>
  <c r="E39" i="19" s="1"/>
  <c r="F39" i="19" s="1"/>
  <c r="G39" i="19" s="1"/>
  <c r="C59" i="19"/>
  <c r="D59" i="19" s="1"/>
  <c r="C79" i="19"/>
  <c r="C103" i="19"/>
  <c r="C36" i="19"/>
  <c r="C116" i="19"/>
  <c r="C76" i="19"/>
  <c r="C32" i="19"/>
  <c r="C112" i="19"/>
  <c r="E91" i="19"/>
  <c r="F91" i="19" s="1"/>
  <c r="G91" i="19" s="1"/>
  <c r="D100" i="19"/>
  <c r="D75" i="19"/>
  <c r="D46" i="19"/>
  <c r="E96" i="19"/>
  <c r="F96" i="19" s="1"/>
  <c r="G96" i="19" s="1"/>
  <c r="E101" i="19"/>
  <c r="F101" i="19" s="1"/>
  <c r="G101" i="19" s="1"/>
  <c r="D71" i="19"/>
  <c r="E110" i="19"/>
  <c r="F110" i="19" s="1"/>
  <c r="G110" i="19" s="1"/>
  <c r="E97" i="19"/>
  <c r="F97" i="19" s="1"/>
  <c r="G97" i="19" s="1"/>
  <c r="D97" i="19"/>
  <c r="E43" i="19"/>
  <c r="F43" i="19" s="1"/>
  <c r="G43" i="19" s="1"/>
  <c r="D43" i="19"/>
  <c r="E25" i="19"/>
  <c r="F25" i="19" s="1"/>
  <c r="G25" i="19" s="1"/>
  <c r="C29" i="19"/>
  <c r="E29" i="19" s="1"/>
  <c r="F29" i="19" s="1"/>
  <c r="G29" i="19" s="1"/>
  <c r="C45" i="19"/>
  <c r="D45" i="19" s="1"/>
  <c r="C61" i="19"/>
  <c r="D61" i="19" s="1"/>
  <c r="C77" i="19"/>
  <c r="E77" i="19" s="1"/>
  <c r="F77" i="19" s="1"/>
  <c r="G77" i="19" s="1"/>
  <c r="C93" i="19"/>
  <c r="C109" i="19"/>
  <c r="E109" i="19" s="1"/>
  <c r="F109" i="19" s="1"/>
  <c r="G109" i="19" s="1"/>
  <c r="C22" i="19"/>
  <c r="E22" i="19" s="1"/>
  <c r="F22" i="19" s="1"/>
  <c r="G22" i="19" s="1"/>
  <c r="C38" i="19"/>
  <c r="E38" i="19" s="1"/>
  <c r="F38" i="19" s="1"/>
  <c r="G38" i="19" s="1"/>
  <c r="C54" i="19"/>
  <c r="D54" i="19" s="1"/>
  <c r="C70" i="19"/>
  <c r="D70" i="19" s="1"/>
  <c r="C86" i="19"/>
  <c r="E86" i="19" s="1"/>
  <c r="F86" i="19" s="1"/>
  <c r="G86" i="19" s="1"/>
  <c r="C102" i="19"/>
  <c r="E102" i="19" s="1"/>
  <c r="F102" i="19" s="1"/>
  <c r="G102" i="19" s="1"/>
  <c r="C19" i="19"/>
  <c r="D19" i="19" s="1"/>
  <c r="C35" i="19"/>
  <c r="D35" i="19" s="1"/>
  <c r="C51" i="19"/>
  <c r="D51" i="19" s="1"/>
  <c r="C67" i="19"/>
  <c r="D67" i="19" s="1"/>
  <c r="C83" i="19"/>
  <c r="E83" i="19" s="1"/>
  <c r="F83" i="19" s="1"/>
  <c r="G83" i="19" s="1"/>
  <c r="C99" i="19"/>
  <c r="E99" i="19" s="1"/>
  <c r="F99" i="19" s="1"/>
  <c r="G99" i="19" s="1"/>
  <c r="C115" i="19"/>
  <c r="D115" i="19" s="1"/>
  <c r="C68" i="19"/>
  <c r="D68" i="19" s="1"/>
  <c r="C56" i="19"/>
  <c r="E56" i="19" s="1"/>
  <c r="F56" i="19" s="1"/>
  <c r="G56" i="19" s="1"/>
  <c r="C60" i="19"/>
  <c r="E60" i="19" s="1"/>
  <c r="F60" i="19" s="1"/>
  <c r="G60" i="19" s="1"/>
  <c r="C40" i="19"/>
  <c r="E40" i="19" s="1"/>
  <c r="F40" i="19" s="1"/>
  <c r="G40" i="19" s="1"/>
  <c r="C64" i="19"/>
  <c r="D64" i="19" s="1"/>
  <c r="E55" i="19"/>
  <c r="F55" i="19" s="1"/>
  <c r="G55" i="19" s="1"/>
  <c r="E54" i="19"/>
  <c r="F54" i="19" s="1"/>
  <c r="G54" i="19" s="1"/>
  <c r="D56" i="19"/>
  <c r="D58" i="19"/>
  <c r="D39" i="19"/>
  <c r="E53" i="19"/>
  <c r="F53" i="19" s="1"/>
  <c r="G53" i="19" s="1"/>
  <c r="D24" i="19"/>
  <c r="D93" i="19"/>
  <c r="E93" i="19"/>
  <c r="F93" i="19" s="1"/>
  <c r="G93" i="19" s="1"/>
  <c r="E70" i="19"/>
  <c r="F70" i="19" s="1"/>
  <c r="G70" i="19" s="1"/>
  <c r="D60" i="19"/>
  <c r="D99" i="19"/>
  <c r="D29" i="19"/>
  <c r="E19" i="19"/>
  <c r="F19" i="19" s="1"/>
  <c r="G19" i="19" s="1"/>
  <c r="D83" i="19"/>
  <c r="D109" i="19"/>
  <c r="D87" i="19"/>
  <c r="D65" i="19"/>
  <c r="D90" i="19"/>
  <c r="D72" i="19"/>
  <c r="D88" i="19"/>
  <c r="D26" i="19"/>
  <c r="E17" i="19"/>
  <c r="F17" i="19" s="1"/>
  <c r="G17" i="19" s="1"/>
  <c r="E115" i="19" l="1"/>
  <c r="F115" i="19" s="1"/>
  <c r="G115" i="19" s="1"/>
  <c r="E35" i="19"/>
  <c r="F35" i="19" s="1"/>
  <c r="G35" i="19" s="1"/>
  <c r="E45" i="19"/>
  <c r="F45" i="19" s="1"/>
  <c r="G45" i="19" s="1"/>
  <c r="D113" i="19"/>
  <c r="D37" i="19"/>
  <c r="E74" i="19"/>
  <c r="F74" i="19" s="1"/>
  <c r="G74" i="19" s="1"/>
  <c r="E59" i="19"/>
  <c r="F59" i="19" s="1"/>
  <c r="G59" i="19" s="1"/>
  <c r="D42" i="19"/>
  <c r="D106" i="19"/>
  <c r="D103" i="19"/>
  <c r="E103" i="19"/>
  <c r="F103" i="19" s="1"/>
  <c r="G103" i="19" s="1"/>
  <c r="D114" i="19"/>
  <c r="E114" i="19"/>
  <c r="F114" i="19" s="1"/>
  <c r="G114" i="19" s="1"/>
  <c r="D47" i="19"/>
  <c r="E47" i="19"/>
  <c r="F47" i="19" s="1"/>
  <c r="G47" i="19" s="1"/>
  <c r="E62" i="19"/>
  <c r="F62" i="19" s="1"/>
  <c r="G62" i="19" s="1"/>
  <c r="D84" i="19"/>
  <c r="D76" i="19"/>
  <c r="E76" i="19"/>
  <c r="F76" i="19" s="1"/>
  <c r="G76" i="19" s="1"/>
  <c r="E79" i="19"/>
  <c r="F79" i="19" s="1"/>
  <c r="G79" i="19" s="1"/>
  <c r="D79" i="19"/>
  <c r="D94" i="19"/>
  <c r="E94" i="19"/>
  <c r="F94" i="19" s="1"/>
  <c r="G94" i="19" s="1"/>
  <c r="D80" i="19"/>
  <c r="E80" i="19"/>
  <c r="F80" i="19" s="1"/>
  <c r="G80" i="19" s="1"/>
  <c r="D111" i="19"/>
  <c r="E111" i="19"/>
  <c r="F111" i="19" s="1"/>
  <c r="G111" i="19" s="1"/>
  <c r="E27" i="19"/>
  <c r="F27" i="19" s="1"/>
  <c r="G27" i="19" s="1"/>
  <c r="D27" i="19"/>
  <c r="D57" i="19"/>
  <c r="E57" i="19"/>
  <c r="F57" i="19" s="1"/>
  <c r="G57" i="19" s="1"/>
  <c r="D32" i="19"/>
  <c r="E32" i="19"/>
  <c r="F32" i="19" s="1"/>
  <c r="G32" i="19" s="1"/>
  <c r="D81" i="19"/>
  <c r="D102" i="19"/>
  <c r="E68" i="19"/>
  <c r="F68" i="19" s="1"/>
  <c r="G68" i="19" s="1"/>
  <c r="D49" i="19"/>
  <c r="E61" i="19"/>
  <c r="F61" i="19" s="1"/>
  <c r="G61" i="19" s="1"/>
  <c r="E51" i="19"/>
  <c r="F51" i="19" s="1"/>
  <c r="G51" i="19" s="1"/>
  <c r="E28" i="19"/>
  <c r="F28" i="19" s="1"/>
  <c r="G28" i="19" s="1"/>
  <c r="E30" i="19"/>
  <c r="F30" i="19" s="1"/>
  <c r="G30" i="19" s="1"/>
  <c r="D116" i="19"/>
  <c r="E116" i="19"/>
  <c r="F116" i="19" s="1"/>
  <c r="G116" i="19" s="1"/>
  <c r="E89" i="19"/>
  <c r="F89" i="19" s="1"/>
  <c r="G89" i="19" s="1"/>
  <c r="D89" i="19"/>
  <c r="D108" i="19"/>
  <c r="E108" i="19"/>
  <c r="F108" i="19" s="1"/>
  <c r="G108" i="19" s="1"/>
  <c r="E18" i="19"/>
  <c r="F18" i="19" s="1"/>
  <c r="G18" i="19" s="1"/>
  <c r="D18" i="19"/>
  <c r="E48" i="19"/>
  <c r="F48" i="19" s="1"/>
  <c r="G48" i="19" s="1"/>
  <c r="D48" i="19"/>
  <c r="E112" i="19"/>
  <c r="F112" i="19" s="1"/>
  <c r="G112" i="19" s="1"/>
  <c r="D112" i="19"/>
  <c r="E36" i="19"/>
  <c r="F36" i="19" s="1"/>
  <c r="G36" i="19" s="1"/>
  <c r="D36" i="19"/>
  <c r="E50" i="19"/>
  <c r="F50" i="19" s="1"/>
  <c r="G50" i="19" s="1"/>
  <c r="D50" i="19"/>
  <c r="E69" i="19"/>
  <c r="F69" i="19" s="1"/>
  <c r="G69" i="19" s="1"/>
  <c r="D69" i="19"/>
  <c r="E82" i="19"/>
  <c r="F82" i="19" s="1"/>
  <c r="G82" i="19" s="1"/>
  <c r="D82" i="19"/>
  <c r="D104" i="19"/>
  <c r="E104" i="19"/>
  <c r="F104" i="19" s="1"/>
  <c r="G104" i="19" s="1"/>
  <c r="D92" i="19"/>
  <c r="E92" i="19"/>
  <c r="F92" i="19" s="1"/>
  <c r="G92" i="19" s="1"/>
  <c r="E64" i="19"/>
  <c r="F64" i="19" s="1"/>
  <c r="G64" i="19" s="1"/>
  <c r="D38" i="19"/>
  <c r="D40" i="19"/>
  <c r="E67" i="19"/>
  <c r="F67" i="19" s="1"/>
  <c r="G67" i="19" s="1"/>
  <c r="D86" i="19"/>
  <c r="D22" i="19"/>
  <c r="D77" i="19"/>
</calcChain>
</file>

<file path=xl/sharedStrings.xml><?xml version="1.0" encoding="utf-8"?>
<sst xmlns="http://schemas.openxmlformats.org/spreadsheetml/2006/main" count="17" uniqueCount="17">
  <si>
    <t>Put delta</t>
  </si>
  <si>
    <r>
      <t>N(d</t>
    </r>
    <r>
      <rPr>
        <vertAlign val="sub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>)</t>
    </r>
  </si>
  <si>
    <t>Market data</t>
  </si>
  <si>
    <t xml:space="preserve">    Time to maturity (T)</t>
  </si>
  <si>
    <r>
      <t xml:space="preserve">   Underlying price of the asset (S</t>
    </r>
    <r>
      <rPr>
        <vertAlign val="subscript"/>
        <sz val="12"/>
        <rFont val="Arial"/>
        <family val="2"/>
      </rPr>
      <t>0</t>
    </r>
    <r>
      <rPr>
        <sz val="12"/>
        <rFont val="Arial"/>
        <family val="2"/>
      </rPr>
      <t>)</t>
    </r>
  </si>
  <si>
    <t xml:space="preserve">   Volatilité (σ)</t>
  </si>
  <si>
    <t xml:space="preserve">   Dividend yield (q)</t>
  </si>
  <si>
    <t xml:space="preserve">    Strike price (K)</t>
  </si>
  <si>
    <t xml:space="preserve"> (in years)</t>
  </si>
  <si>
    <r>
      <rPr>
        <sz val="12"/>
        <color theme="1"/>
        <rFont val="Arial"/>
        <family val="2"/>
      </rPr>
      <t>d</t>
    </r>
    <r>
      <rPr>
        <vertAlign val="subscript"/>
        <sz val="12"/>
        <color theme="1"/>
        <rFont val="Arial"/>
        <family val="2"/>
      </rPr>
      <t>1</t>
    </r>
  </si>
  <si>
    <r>
      <rPr>
        <sz val="12"/>
        <color theme="1"/>
        <rFont val="Arial"/>
        <family val="2"/>
      </rPr>
      <t>d</t>
    </r>
    <r>
      <rPr>
        <vertAlign val="subscript"/>
        <sz val="12"/>
        <color theme="1"/>
        <rFont val="Arial"/>
        <family val="2"/>
      </rPr>
      <t>2</t>
    </r>
  </si>
  <si>
    <t>Price of the underlying asset</t>
  </si>
  <si>
    <t xml:space="preserve">   Risk-free rate (r)</t>
  </si>
  <si>
    <t>Delta of a protective put</t>
  </si>
  <si>
    <t>Characteristics of the put option</t>
  </si>
  <si>
    <t>Data for the figure Protective put delta</t>
  </si>
  <si>
    <t>Protective put delta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</si>
</sst>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₹&quot;* #,##0.00_);_(&quot;₹&quot;* \(#,##0.00\);_(&quot;₹&quot;* &quot;-&quot;??_);_(@_)"/>
    <numFmt numFmtId="165" formatCode="_([$€-2]\ * #,##0.00_);_([$€-2]\ * \(#,##0.00\);_([$€-2]\ * &quot;-&quot;??_);_(@_)"/>
    <numFmt numFmtId="166" formatCode="0.00000"/>
    <numFmt numFmtId="167" formatCode="0.000"/>
    <numFmt numFmtId="168" formatCode="#,##0.00\ &quot;€&quot;"/>
    <numFmt numFmtId="169" formatCode="#,##0.00\ [$€-1]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vertAlign val="subscript"/>
      <sz val="12"/>
      <color theme="1"/>
      <name val="Arial"/>
      <family val="2"/>
    </font>
    <font>
      <vertAlign val="subscript"/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68" fontId="2" fillId="2" borderId="0" xfId="0" applyNumberFormat="1" applyFont="1" applyFill="1" applyAlignment="1">
      <alignment horizontal="right" vertical="center"/>
    </xf>
    <xf numFmtId="167" fontId="2" fillId="2" borderId="0" xfId="2" applyNumberFormat="1" applyFont="1" applyFill="1" applyAlignment="1">
      <alignment horizontal="right" vertical="center"/>
    </xf>
    <xf numFmtId="168" fontId="2" fillId="2" borderId="0" xfId="1" applyNumberFormat="1" applyFont="1" applyFill="1" applyAlignment="1">
      <alignment horizontal="right" vertical="center"/>
    </xf>
    <xf numFmtId="10" fontId="2" fillId="2" borderId="0" xfId="0" applyNumberFormat="1" applyFont="1" applyFill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68" fontId="2" fillId="0" borderId="0" xfId="1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9" fontId="2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9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9" fontId="4" fillId="2" borderId="1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5403111838737"/>
          <c:y val="5.022815551417293E-2"/>
          <c:w val="0.85220528835834641"/>
          <c:h val="0.75244739505291225"/>
        </c:manualLayout>
      </c:layout>
      <c:lineChart>
        <c:grouping val="stacked"/>
        <c:varyColors val="0"/>
        <c:ser>
          <c:idx val="0"/>
          <c:order val="0"/>
          <c:tx>
            <c:v>Put option delta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'Protective put delta'!$B$16:$B$116</c:f>
              <c:numCache>
                <c:formatCode>#\ ##0.00\ [$€-1]</c:formatCode>
                <c:ptCount val="1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</c:numCache>
            </c:numRef>
          </c:cat>
          <c:val>
            <c:numRef>
              <c:f>'Protective put delta'!$G$16:$G$116</c:f>
              <c:numCache>
                <c:formatCode>0.00</c:formatCode>
                <c:ptCount val="101"/>
                <c:pt idx="0">
                  <c:v>7.5314376957180684E-10</c:v>
                </c:pt>
                <c:pt idx="1">
                  <c:v>2.1915320669307903E-9</c:v>
                </c:pt>
                <c:pt idx="2">
                  <c:v>6.0683118530135971E-9</c:v>
                </c:pt>
                <c:pt idx="3">
                  <c:v>1.6029202742906534E-8</c:v>
                </c:pt>
                <c:pt idx="4">
                  <c:v>4.0484148255970354E-8</c:v>
                </c:pt>
                <c:pt idx="5">
                  <c:v>9.7978116175845287E-8</c:v>
                </c:pt>
                <c:pt idx="6">
                  <c:v>2.2768161656028241E-7</c:v>
                </c:pt>
                <c:pt idx="7">
                  <c:v>5.0899307890706069E-7</c:v>
                </c:pt>
                <c:pt idx="8">
                  <c:v>1.0966337190554398E-6</c:v>
                </c:pt>
                <c:pt idx="9">
                  <c:v>2.2809312960614392E-6</c:v>
                </c:pt>
                <c:pt idx="10">
                  <c:v>4.5872932994406312E-6</c:v>
                </c:pt>
                <c:pt idx="11">
                  <c:v>8.9340453816033616E-6</c:v>
                </c:pt>
                <c:pt idx="12">
                  <c:v>1.6873472686307345E-5</c:v>
                </c:pt>
                <c:pt idx="13">
                  <c:v>3.0946325465519564E-5</c:v>
                </c:pt>
                <c:pt idx="14">
                  <c:v>5.5184143360031968E-5</c:v>
                </c:pt>
                <c:pt idx="15">
                  <c:v>9.5795100083395646E-5</c:v>
                </c:pt>
                <c:pt idx="16">
                  <c:v>1.620660756010972E-4</c:v>
                </c:pt>
                <c:pt idx="17">
                  <c:v>2.6750478779435927E-4</c:v>
                </c:pt>
                <c:pt idx="18">
                  <c:v>4.3122989818045188E-4</c:v>
                </c:pt>
                <c:pt idx="19">
                  <c:v>6.7959361310687694E-4</c:v>
                </c:pt>
                <c:pt idx="20">
                  <c:v>1.0479910464853415E-3</c:v>
                </c:pt>
                <c:pt idx="21">
                  <c:v>1.5827753616012297E-3</c:v>
                </c:pt>
                <c:pt idx="22">
                  <c:v>2.3431606213804024E-3</c:v>
                </c:pt>
                <c:pt idx="23">
                  <c:v>3.4029595912925537E-3</c:v>
                </c:pt>
                <c:pt idx="24">
                  <c:v>4.8519763620163969E-3</c:v>
                </c:pt>
                <c:pt idx="25">
                  <c:v>6.7968585403205273E-3</c:v>
                </c:pt>
                <c:pt idx="26">
                  <c:v>9.36121516561772E-3</c:v>
                </c:pt>
                <c:pt idx="27">
                  <c:v>1.2684827313463543E-2</c:v>
                </c:pt>
                <c:pt idx="28">
                  <c:v>1.6921819417884398E-2</c:v>
                </c:pt>
                <c:pt idx="29">
                  <c:v>2.2237719204032169E-2</c:v>
                </c:pt>
                <c:pt idx="30">
                  <c:v>2.8805408902374707E-2</c:v>
                </c:pt>
                <c:pt idx="31">
                  <c:v>3.6800054152683837E-2</c:v>
                </c:pt>
                <c:pt idx="32">
                  <c:v>4.6393182248729348E-2</c:v>
                </c:pt>
                <c:pt idx="33">
                  <c:v>5.7746160013800618E-2</c:v>
                </c:pt>
                <c:pt idx="34">
                  <c:v>7.1003385807672625E-2</c:v>
                </c:pt>
                <c:pt idx="35">
                  <c:v>8.6285553323515729E-2</c:v>
                </c:pt>
                <c:pt idx="36">
                  <c:v>0.10368336228364194</c:v>
                </c:pt>
                <c:pt idx="37">
                  <c:v>0.1232520407177653</c:v>
                </c:pt>
                <c:pt idx="38">
                  <c:v>0.14500700573332681</c:v>
                </c:pt>
                <c:pt idx="39">
                  <c:v>0.16892092767158751</c:v>
                </c:pt>
                <c:pt idx="40">
                  <c:v>0.1949223815686385</c:v>
                </c:pt>
                <c:pt idx="41">
                  <c:v>0.22289617673971673</c:v>
                </c:pt>
                <c:pt idx="42">
                  <c:v>0.25268535770407963</c:v>
                </c:pt>
                <c:pt idx="43">
                  <c:v>0.28409477519888293</c:v>
                </c:pt>
                <c:pt idx="44">
                  <c:v>0.31689604161047635</c:v>
                </c:pt>
                <c:pt idx="45">
                  <c:v>0.35083361639545285</c:v>
                </c:pt>
                <c:pt idx="46">
                  <c:v>0.38563171788846995</c:v>
                </c:pt>
                <c:pt idx="47">
                  <c:v>0.42100173032978272</c:v>
                </c:pt>
                <c:pt idx="48">
                  <c:v>0.45664976915172395</c:v>
                </c:pt>
                <c:pt idx="49">
                  <c:v>0.49228408201856477</c:v>
                </c:pt>
                <c:pt idx="50">
                  <c:v>0.52762199493827888</c:v>
                </c:pt>
                <c:pt idx="51">
                  <c:v>0.56239615812262889</c:v>
                </c:pt>
                <c:pt idx="52">
                  <c:v>0.59635990080591639</c:v>
                </c:pt>
                <c:pt idx="53">
                  <c:v>0.62929156347788373</c:v>
                </c:pt>
                <c:pt idx="54">
                  <c:v>0.6609977357330834</c:v>
                </c:pt>
                <c:pt idx="55">
                  <c:v>0.69131538451730501</c:v>
                </c:pt>
                <c:pt idx="56">
                  <c:v>0.72011290802399974</c:v>
                </c:pt>
                <c:pt idx="57">
                  <c:v>0.74729019275701247</c:v>
                </c:pt>
                <c:pt idx="58">
                  <c:v>0.77277778407895681</c:v>
                </c:pt>
                <c:pt idx="59">
                  <c:v>0.79653530345464463</c:v>
                </c:pt>
                <c:pt idx="60">
                  <c:v>0.81854925881728025</c:v>
                </c:pt>
                <c:pt idx="61">
                  <c:v>0.83883039882805188</c:v>
                </c:pt>
                <c:pt idx="62">
                  <c:v>0.85741075846521031</c:v>
                </c:pt>
                <c:pt idx="63">
                  <c:v>0.87434053381244903</c:v>
                </c:pt>
                <c:pt idx="64">
                  <c:v>0.88968490967071712</c:v>
                </c:pt>
                <c:pt idx="65">
                  <c:v>0.90352094623089341</c:v>
                </c:pt>
                <c:pt idx="66">
                  <c:v>0.91593461194673398</c:v>
                </c:pt>
                <c:pt idx="67">
                  <c:v>0.9270180301914378</c:v>
                </c:pt>
                <c:pt idx="68">
                  <c:v>0.93686698830279336</c:v>
                </c:pt>
                <c:pt idx="69">
                  <c:v>0.94557874002131959</c:v>
                </c:pt>
                <c:pt idx="70">
                  <c:v>0.95325011666935322</c:v>
                </c:pt>
                <c:pt idx="71">
                  <c:v>0.95997594905539341</c:v>
                </c:pt>
                <c:pt idx="72">
                  <c:v>0.96584779117507702</c:v>
                </c:pt>
                <c:pt idx="73">
                  <c:v>0.97095292831758562</c:v>
                </c:pt>
                <c:pt idx="74">
                  <c:v>0.97537364605057364</c:v>
                </c:pt>
                <c:pt idx="75">
                  <c:v>0.9791867325355158</c:v>
                </c:pt>
                <c:pt idx="76">
                  <c:v>0.98246318444930791</c:v>
                </c:pt>
                <c:pt idx="77">
                  <c:v>0.98526808615808892</c:v>
                </c:pt>
                <c:pt idx="78">
                  <c:v>0.98766063239986512</c:v>
                </c:pt>
                <c:pt idx="79">
                  <c:v>0.98969426628867863</c:v>
                </c:pt>
                <c:pt idx="80">
                  <c:v>0.99141690668334415</c:v>
                </c:pt>
                <c:pt idx="81">
                  <c:v>0.99287124162845786</c:v>
                </c:pt>
                <c:pt idx="82">
                  <c:v>0.99409506747092047</c:v>
                </c:pt>
                <c:pt idx="83">
                  <c:v>0.99512165621554005</c:v>
                </c:pt>
                <c:pt idx="84">
                  <c:v>0.99598013657878259</c:v>
                </c:pt>
                <c:pt idx="85">
                  <c:v>0.99669587693454775</c:v>
                </c:pt>
                <c:pt idx="86">
                  <c:v>0.99729086085402208</c:v>
                </c:pt>
                <c:pt idx="87">
                  <c:v>0.99778404818281485</c:v>
                </c:pt>
                <c:pt idx="88">
                  <c:v>0.99819171655330952</c:v>
                </c:pt>
                <c:pt idx="89">
                  <c:v>0.9985277798956258</c:v>
                </c:pt>
                <c:pt idx="90">
                  <c:v>0.99880408189640546</c:v>
                </c:pt>
                <c:pt idx="91">
                  <c:v>0.99903066347923697</c:v>
                </c:pt>
                <c:pt idx="92">
                  <c:v>0.99921600426810742</c:v>
                </c:pt>
                <c:pt idx="93">
                  <c:v>0.99936723867314226</c:v>
                </c:pt>
                <c:pt idx="94">
                  <c:v>0.99949034773460532</c:v>
                </c:pt>
                <c:pt idx="95">
                  <c:v>0.99959032820481486</c:v>
                </c:pt>
                <c:pt idx="96">
                  <c:v>0.99967134056501805</c:v>
                </c:pt>
                <c:pt idx="97">
                  <c:v>0.99973683778985811</c:v>
                </c:pt>
                <c:pt idx="98">
                  <c:v>0.99978967670780228</c:v>
                </c:pt>
                <c:pt idx="99">
                  <c:v>0.99983221378086917</c:v>
                </c:pt>
                <c:pt idx="100">
                  <c:v>0.99986638705750785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06-CE46-AB70-4D6B722B1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054416"/>
        <c:axId val="70726944"/>
      </c:lineChart>
      <c:catAx>
        <c:axId val="81054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600" b="0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Price of the underlying asset</a:t>
                </a:r>
                <a:endParaRPr lang="en-IN" sz="1600"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1377463207010329"/>
              <c:y val="0.888889401503285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[$€-2]\ #,##0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7072694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7072694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 sz="16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Delta of a protective put</a:t>
                </a:r>
              </a:p>
            </c:rich>
          </c:tx>
          <c:layout>
            <c:manualLayout>
              <c:xMode val="edge"/>
              <c:yMode val="edge"/>
              <c:x val="1.7764969552949764E-2"/>
              <c:y val="0.240106697757462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0.00" sourceLinked="0"/>
        <c:majorTickMark val="cross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81054416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EC2D081-79D2-EF40-BABF-64D5D5C34E21}">
  <sheetPr/>
  <sheetViews>
    <sheetView zoomScale="8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762BA7-F8B7-AD41-A960-7D7A1A274A7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9B51E-CD3B-A940-9106-CDD9B76A5AE6}">
  <dimension ref="A1:G141"/>
  <sheetViews>
    <sheetView showGridLines="0" tabSelected="1" zoomScale="145" zoomScaleNormal="145" workbookViewId="0">
      <selection sqref="A1:E1"/>
    </sheetView>
  </sheetViews>
  <sheetFormatPr baseColWidth="10" defaultColWidth="11.19921875" defaultRowHeight="18" customHeight="1" x14ac:dyDescent="0.3"/>
  <cols>
    <col min="1" max="1" width="1.796875" style="16" customWidth="1"/>
    <col min="2" max="2" width="33" style="16" bestFit="1" customWidth="1"/>
    <col min="3" max="3" width="14.69921875" style="16" bestFit="1" customWidth="1"/>
    <col min="4" max="4" width="14.296875" style="16" customWidth="1"/>
    <col min="5" max="5" width="11" style="16" bestFit="1" customWidth="1"/>
    <col min="6" max="6" width="11.19921875" style="16"/>
    <col min="7" max="7" width="18.19921875" style="16" customWidth="1"/>
    <col min="8" max="16384" width="11.19921875" style="16"/>
  </cols>
  <sheetData>
    <row r="1" spans="1:7" s="15" customFormat="1" ht="18" customHeight="1" x14ac:dyDescent="0.3">
      <c r="A1" s="27" t="s">
        <v>13</v>
      </c>
      <c r="B1" s="27"/>
      <c r="C1" s="27"/>
      <c r="D1" s="27"/>
      <c r="E1" s="27"/>
      <c r="F1" s="14"/>
    </row>
    <row r="2" spans="1:7" ht="18" customHeight="1" x14ac:dyDescent="0.3">
      <c r="B2" s="14"/>
      <c r="C2" s="14"/>
      <c r="D2" s="14"/>
      <c r="E2" s="14"/>
      <c r="F2" s="14"/>
    </row>
    <row r="3" spans="1:7" ht="18" customHeight="1" x14ac:dyDescent="0.3">
      <c r="B3" s="17" t="s">
        <v>14</v>
      </c>
      <c r="C3" s="17"/>
      <c r="D3" s="17"/>
      <c r="E3" s="6"/>
      <c r="F3" s="18"/>
    </row>
    <row r="4" spans="1:7" ht="18" customHeight="1" x14ac:dyDescent="0.3">
      <c r="B4" s="2" t="s">
        <v>7</v>
      </c>
      <c r="C4" s="4">
        <v>100</v>
      </c>
      <c r="D4" s="18"/>
      <c r="E4" s="6"/>
      <c r="F4" s="18"/>
    </row>
    <row r="5" spans="1:7" ht="18" customHeight="1" x14ac:dyDescent="0.3">
      <c r="B5" s="2" t="s">
        <v>3</v>
      </c>
      <c r="C5" s="5">
        <f>36/252</f>
        <v>0.14285714285714285</v>
      </c>
      <c r="D5" s="18" t="s">
        <v>8</v>
      </c>
      <c r="E5" s="6"/>
      <c r="F5" s="18"/>
    </row>
    <row r="6" spans="1:7" s="15" customFormat="1" ht="18" customHeight="1" x14ac:dyDescent="0.3">
      <c r="B6" s="9"/>
      <c r="C6" s="10"/>
      <c r="D6" s="11"/>
    </row>
    <row r="7" spans="1:7" ht="18" customHeight="1" x14ac:dyDescent="0.3">
      <c r="B7" s="12" t="s">
        <v>2</v>
      </c>
      <c r="C7" s="3"/>
      <c r="D7" s="6"/>
      <c r="E7" s="18"/>
      <c r="F7" s="18"/>
    </row>
    <row r="8" spans="1:7" ht="18" customHeight="1" x14ac:dyDescent="0.3">
      <c r="B8" s="2" t="s">
        <v>4</v>
      </c>
      <c r="C8" s="6">
        <v>100</v>
      </c>
      <c r="D8" s="6"/>
      <c r="E8" s="18"/>
      <c r="F8" s="18"/>
    </row>
    <row r="9" spans="1:7" ht="18" customHeight="1" x14ac:dyDescent="0.3">
      <c r="B9" s="2" t="s">
        <v>5</v>
      </c>
      <c r="C9" s="7">
        <v>0.3</v>
      </c>
      <c r="D9" s="6"/>
      <c r="E9" s="18"/>
      <c r="F9" s="18"/>
    </row>
    <row r="10" spans="1:7" ht="18" customHeight="1" x14ac:dyDescent="0.3">
      <c r="B10" s="2" t="s">
        <v>12</v>
      </c>
      <c r="C10" s="7">
        <v>0.01</v>
      </c>
      <c r="D10" s="6"/>
      <c r="E10" s="18"/>
      <c r="F10" s="18"/>
    </row>
    <row r="11" spans="1:7" ht="18" customHeight="1" x14ac:dyDescent="0.3">
      <c r="B11" s="2" t="s">
        <v>6</v>
      </c>
      <c r="C11" s="7">
        <v>0</v>
      </c>
      <c r="D11" s="6"/>
      <c r="E11" s="18"/>
      <c r="F11" s="18"/>
    </row>
    <row r="12" spans="1:7" s="15" customFormat="1" ht="18" customHeight="1" x14ac:dyDescent="0.3">
      <c r="B12" s="9"/>
      <c r="C12" s="13"/>
      <c r="D12" s="11"/>
    </row>
    <row r="13" spans="1:7" ht="18" customHeight="1" x14ac:dyDescent="0.3">
      <c r="B13" s="17" t="s">
        <v>15</v>
      </c>
      <c r="C13" s="18"/>
      <c r="D13" s="18"/>
      <c r="E13" s="18"/>
      <c r="F13" s="18"/>
      <c r="G13" s="18"/>
    </row>
    <row r="14" spans="1:7" ht="18" customHeight="1" x14ac:dyDescent="0.3">
      <c r="B14" s="17"/>
      <c r="C14" s="18"/>
      <c r="D14" s="18"/>
      <c r="E14" s="18"/>
      <c r="F14" s="18"/>
      <c r="G14" s="18"/>
    </row>
    <row r="15" spans="1:7" ht="18" customHeight="1" x14ac:dyDescent="0.3">
      <c r="B15" s="1" t="s">
        <v>11</v>
      </c>
      <c r="C15" s="8" t="s">
        <v>9</v>
      </c>
      <c r="D15" s="8" t="s">
        <v>10</v>
      </c>
      <c r="E15" s="1" t="s">
        <v>1</v>
      </c>
      <c r="F15" s="1" t="s">
        <v>0</v>
      </c>
      <c r="G15" s="1" t="s">
        <v>16</v>
      </c>
    </row>
    <row r="16" spans="1:7" ht="18" customHeight="1" x14ac:dyDescent="0.3">
      <c r="B16" s="19">
        <v>50</v>
      </c>
      <c r="C16" s="20">
        <f t="shared" ref="C16:C47" si="0">(LN(B16/$C$4)+($C$10-$C$11+($C$9^2)/2)*$C$5)/($C$9*SQRT($C$5))</f>
        <v>-6.0436900523723081</v>
      </c>
      <c r="D16" s="20">
        <f t="shared" ref="D16:D47" si="1">C16-($C$9*SQRT($C$5))</f>
        <v>-6.1570793942750761</v>
      </c>
      <c r="E16" s="20">
        <f>_xlfn.NORM.DIST(C16,0,1,TRUE)</f>
        <v>7.5314376001009351E-10</v>
      </c>
      <c r="F16" s="20">
        <f>E16-1</f>
        <v>-0.99999999924685623</v>
      </c>
      <c r="G16" s="26">
        <f>F16+1</f>
        <v>7.5314376957180684E-10</v>
      </c>
    </row>
    <row r="17" spans="2:7" ht="18" customHeight="1" x14ac:dyDescent="0.3">
      <c r="B17" s="21">
        <v>51</v>
      </c>
      <c r="C17" s="20">
        <f t="shared" si="0"/>
        <v>-5.8690472952676718</v>
      </c>
      <c r="D17" s="20">
        <f t="shared" si="1"/>
        <v>-5.9824366371704398</v>
      </c>
      <c r="E17" s="20">
        <f t="shared" ref="E17:E80" si="2">_xlfn.NORM.DIST(C17,0,1,TRUE)</f>
        <v>2.1915320195040036E-9</v>
      </c>
      <c r="F17" s="20">
        <f t="shared" ref="F17:F80" si="3">E17-1</f>
        <v>-0.99999999780846793</v>
      </c>
      <c r="G17" s="26">
        <f t="shared" ref="G17:G80" si="4">F17+1</f>
        <v>2.1915320669307903E-9</v>
      </c>
    </row>
    <row r="18" spans="2:7" ht="18" customHeight="1" x14ac:dyDescent="0.3">
      <c r="B18" s="19">
        <v>52</v>
      </c>
      <c r="C18" s="20">
        <f t="shared" si="0"/>
        <v>-5.697795874885033</v>
      </c>
      <c r="D18" s="20">
        <f t="shared" si="1"/>
        <v>-5.8111852167878011</v>
      </c>
      <c r="E18" s="20">
        <f t="shared" si="2"/>
        <v>6.0683118828754244E-9</v>
      </c>
      <c r="F18" s="20">
        <f t="shared" si="3"/>
        <v>-0.99999999393168815</v>
      </c>
      <c r="G18" s="26">
        <f t="shared" si="4"/>
        <v>6.0683118530135971E-9</v>
      </c>
    </row>
    <row r="19" spans="2:7" ht="18" customHeight="1" x14ac:dyDescent="0.3">
      <c r="B19" s="21">
        <v>53</v>
      </c>
      <c r="C19" s="20">
        <f t="shared" si="0"/>
        <v>-5.5298065854946037</v>
      </c>
      <c r="D19" s="20">
        <f t="shared" si="1"/>
        <v>-5.6431959273973717</v>
      </c>
      <c r="E19" s="20">
        <f t="shared" si="2"/>
        <v>1.6029202748126199E-8</v>
      </c>
      <c r="F19" s="20">
        <f t="shared" si="3"/>
        <v>-0.99999998397079726</v>
      </c>
      <c r="G19" s="26">
        <f t="shared" si="4"/>
        <v>1.6029202742906534E-8</v>
      </c>
    </row>
    <row r="20" spans="2:7" ht="18" customHeight="1" x14ac:dyDescent="0.3">
      <c r="B20" s="19">
        <v>54</v>
      </c>
      <c r="C20" s="20">
        <f t="shared" si="0"/>
        <v>-5.364957467416283</v>
      </c>
      <c r="D20" s="20">
        <f t="shared" si="1"/>
        <v>-5.478346809319051</v>
      </c>
      <c r="E20" s="20">
        <f t="shared" si="2"/>
        <v>4.0484148213892159E-8</v>
      </c>
      <c r="F20" s="20">
        <f t="shared" si="3"/>
        <v>-0.99999995951585174</v>
      </c>
      <c r="G20" s="26">
        <f t="shared" si="4"/>
        <v>4.0484148255970354E-8</v>
      </c>
    </row>
    <row r="21" spans="2:7" ht="18" customHeight="1" x14ac:dyDescent="0.3">
      <c r="B21" s="21">
        <v>55</v>
      </c>
      <c r="C21" s="20">
        <f t="shared" si="0"/>
        <v>-5.203133275121993</v>
      </c>
      <c r="D21" s="20">
        <f t="shared" si="1"/>
        <v>-5.316522617024761</v>
      </c>
      <c r="E21" s="20">
        <f t="shared" si="2"/>
        <v>9.7978116189331229E-8</v>
      </c>
      <c r="F21" s="20">
        <f t="shared" si="3"/>
        <v>-0.99999990202188382</v>
      </c>
      <c r="G21" s="26">
        <f t="shared" si="4"/>
        <v>9.7978116175845287E-8</v>
      </c>
    </row>
    <row r="22" spans="2:7" ht="18" customHeight="1" x14ac:dyDescent="0.3">
      <c r="B22" s="19">
        <v>56</v>
      </c>
      <c r="C22" s="20">
        <f t="shared" si="0"/>
        <v>-5.0442249932648737</v>
      </c>
      <c r="D22" s="20">
        <f t="shared" si="1"/>
        <v>-5.1576143351676418</v>
      </c>
      <c r="E22" s="20">
        <f t="shared" si="2"/>
        <v>2.2768161653107324E-7</v>
      </c>
      <c r="F22" s="20">
        <f t="shared" si="3"/>
        <v>-0.99999977231838344</v>
      </c>
      <c r="G22" s="26">
        <f t="shared" si="4"/>
        <v>2.2768161656028241E-7</v>
      </c>
    </row>
    <row r="23" spans="2:7" ht="18" customHeight="1" x14ac:dyDescent="0.3">
      <c r="B23" s="21">
        <v>57</v>
      </c>
      <c r="C23" s="20">
        <f t="shared" si="0"/>
        <v>-4.8881293955447793</v>
      </c>
      <c r="D23" s="20">
        <f t="shared" si="1"/>
        <v>-5.0015187374475474</v>
      </c>
      <c r="E23" s="20">
        <f t="shared" si="2"/>
        <v>5.0899307886402888E-7</v>
      </c>
      <c r="F23" s="20">
        <f t="shared" si="3"/>
        <v>-0.99999949100692109</v>
      </c>
      <c r="G23" s="26">
        <f t="shared" si="4"/>
        <v>5.0899307890706069E-7</v>
      </c>
    </row>
    <row r="24" spans="2:7" ht="18" customHeight="1" x14ac:dyDescent="0.3">
      <c r="B24" s="19">
        <v>58</v>
      </c>
      <c r="C24" s="20">
        <f t="shared" si="0"/>
        <v>-4.7347486419393601</v>
      </c>
      <c r="D24" s="20">
        <f t="shared" si="1"/>
        <v>-4.8481379838421281</v>
      </c>
      <c r="E24" s="20">
        <f t="shared" si="2"/>
        <v>1.0966337190354016E-6</v>
      </c>
      <c r="F24" s="20">
        <f t="shared" si="3"/>
        <v>-0.99999890336628094</v>
      </c>
      <c r="G24" s="26">
        <f t="shared" si="4"/>
        <v>1.0966337190554398E-6</v>
      </c>
    </row>
    <row r="25" spans="2:7" ht="18" customHeight="1" x14ac:dyDescent="0.3">
      <c r="B25" s="21">
        <v>59</v>
      </c>
      <c r="C25" s="20">
        <f t="shared" si="0"/>
        <v>-4.5839899103651103</v>
      </c>
      <c r="D25" s="20">
        <f t="shared" si="1"/>
        <v>-4.6973792522678783</v>
      </c>
      <c r="E25" s="20">
        <f t="shared" si="2"/>
        <v>2.2809312960810827E-6</v>
      </c>
      <c r="F25" s="20">
        <f t="shared" si="3"/>
        <v>-0.99999771906870394</v>
      </c>
      <c r="G25" s="26">
        <f t="shared" si="4"/>
        <v>2.2809312960614392E-6</v>
      </c>
    </row>
    <row r="26" spans="2:7" ht="18" customHeight="1" x14ac:dyDescent="0.3">
      <c r="B26" s="19">
        <v>60</v>
      </c>
      <c r="C26" s="20">
        <f t="shared" si="0"/>
        <v>-4.4357650592958322</v>
      </c>
      <c r="D26" s="20">
        <f t="shared" si="1"/>
        <v>-4.5491544011986003</v>
      </c>
      <c r="E26" s="20">
        <f t="shared" si="2"/>
        <v>4.5872932994412894E-6</v>
      </c>
      <c r="F26" s="20">
        <f t="shared" si="3"/>
        <v>-0.99999541270670056</v>
      </c>
      <c r="G26" s="26">
        <f t="shared" si="4"/>
        <v>4.5872932994406312E-6</v>
      </c>
    </row>
    <row r="27" spans="2:7" ht="18" customHeight="1" x14ac:dyDescent="0.3">
      <c r="B27" s="21">
        <v>61</v>
      </c>
      <c r="C27" s="20">
        <f t="shared" si="0"/>
        <v>-4.2899903182678401</v>
      </c>
      <c r="D27" s="20">
        <f t="shared" si="1"/>
        <v>-4.4033796601706081</v>
      </c>
      <c r="E27" s="20">
        <f t="shared" si="2"/>
        <v>8.9340453815725279E-6</v>
      </c>
      <c r="F27" s="20">
        <f t="shared" si="3"/>
        <v>-0.9999910659546184</v>
      </c>
      <c r="G27" s="26">
        <f t="shared" si="4"/>
        <v>8.9340453816033616E-6</v>
      </c>
    </row>
    <row r="28" spans="2:7" ht="18" customHeight="1" x14ac:dyDescent="0.3">
      <c r="B28" s="19">
        <v>62</v>
      </c>
      <c r="C28" s="20">
        <f t="shared" si="0"/>
        <v>-4.1465860035508202</v>
      </c>
      <c r="D28" s="20">
        <f t="shared" si="1"/>
        <v>-4.2599753454535882</v>
      </c>
      <c r="E28" s="20">
        <f t="shared" si="2"/>
        <v>1.6873472686273809E-5</v>
      </c>
      <c r="F28" s="20">
        <f t="shared" si="3"/>
        <v>-0.99998312652731369</v>
      </c>
      <c r="G28" s="26">
        <f t="shared" si="4"/>
        <v>1.6873472686307345E-5</v>
      </c>
    </row>
    <row r="29" spans="2:7" ht="18" customHeight="1" x14ac:dyDescent="0.3">
      <c r="B29" s="21">
        <v>63</v>
      </c>
      <c r="C29" s="20">
        <f t="shared" si="0"/>
        <v>-4.0054762565680617</v>
      </c>
      <c r="D29" s="20">
        <f t="shared" si="1"/>
        <v>-4.1188655984708298</v>
      </c>
      <c r="E29" s="20">
        <f t="shared" si="2"/>
        <v>3.0946325465556867E-5</v>
      </c>
      <c r="F29" s="20">
        <f t="shared" si="3"/>
        <v>-0.99996905367453448</v>
      </c>
      <c r="G29" s="26">
        <f t="shared" si="4"/>
        <v>3.0946325465519564E-5</v>
      </c>
    </row>
    <row r="30" spans="2:7" ht="18" customHeight="1" x14ac:dyDescent="0.3">
      <c r="B30" s="19">
        <v>64</v>
      </c>
      <c r="C30" s="20">
        <f t="shared" si="0"/>
        <v>-3.8665888029161701</v>
      </c>
      <c r="D30" s="20">
        <f t="shared" si="1"/>
        <v>-3.9799781448189382</v>
      </c>
      <c r="E30" s="20">
        <f t="shared" si="2"/>
        <v>5.5184143360004564E-5</v>
      </c>
      <c r="F30" s="20">
        <f t="shared" si="3"/>
        <v>-0.99994481585663997</v>
      </c>
      <c r="G30" s="26">
        <f t="shared" si="4"/>
        <v>5.5184143360031968E-5</v>
      </c>
    </row>
    <row r="31" spans="2:7" ht="18" customHeight="1" x14ac:dyDescent="0.3">
      <c r="B31" s="21">
        <v>65</v>
      </c>
      <c r="C31" s="20">
        <f t="shared" si="0"/>
        <v>-3.7298547300677698</v>
      </c>
      <c r="D31" s="20">
        <f t="shared" si="1"/>
        <v>-3.8432440719705379</v>
      </c>
      <c r="E31" s="20">
        <f t="shared" si="2"/>
        <v>9.5795100083436019E-5</v>
      </c>
      <c r="F31" s="20">
        <f t="shared" si="3"/>
        <v>-0.9999042048999166</v>
      </c>
      <c r="G31" s="26">
        <f t="shared" si="4"/>
        <v>9.5795100083395646E-5</v>
      </c>
    </row>
    <row r="32" spans="2:7" ht="18" customHeight="1" x14ac:dyDescent="0.3">
      <c r="B32" s="19">
        <v>66</v>
      </c>
      <c r="C32" s="20">
        <f t="shared" si="0"/>
        <v>-3.5952082820455176</v>
      </c>
      <c r="D32" s="20">
        <f t="shared" si="1"/>
        <v>-3.7085976239482856</v>
      </c>
      <c r="E32" s="20">
        <f t="shared" si="2"/>
        <v>1.6206607560114689E-4</v>
      </c>
      <c r="F32" s="20">
        <f t="shared" si="3"/>
        <v>-0.9998379339243989</v>
      </c>
      <c r="G32" s="26">
        <f t="shared" si="4"/>
        <v>1.620660756010972E-4</v>
      </c>
    </row>
    <row r="33" spans="2:7" ht="18" customHeight="1" x14ac:dyDescent="0.3">
      <c r="B33" s="21">
        <v>67</v>
      </c>
      <c r="C33" s="20">
        <f t="shared" si="0"/>
        <v>-3.462586669535979</v>
      </c>
      <c r="D33" s="20">
        <f t="shared" si="1"/>
        <v>-3.5759760114387471</v>
      </c>
      <c r="E33" s="20">
        <f t="shared" si="2"/>
        <v>2.6750478779434756E-4</v>
      </c>
      <c r="F33" s="20">
        <f t="shared" si="3"/>
        <v>-0.99973249521220564</v>
      </c>
      <c r="G33" s="26">
        <f t="shared" si="4"/>
        <v>2.6750478779435927E-4</v>
      </c>
    </row>
    <row r="34" spans="2:7" ht="18" customHeight="1" x14ac:dyDescent="0.3">
      <c r="B34" s="19">
        <v>68</v>
      </c>
      <c r="C34" s="20">
        <f t="shared" si="0"/>
        <v>-3.3319298940707447</v>
      </c>
      <c r="D34" s="20">
        <f t="shared" si="1"/>
        <v>-3.4453192359735128</v>
      </c>
      <c r="E34" s="20">
        <f t="shared" si="2"/>
        <v>4.3122989818046147E-4</v>
      </c>
      <c r="F34" s="20">
        <f t="shared" si="3"/>
        <v>-0.99956877010181955</v>
      </c>
      <c r="G34" s="26">
        <f t="shared" si="4"/>
        <v>4.3122989818045188E-4</v>
      </c>
    </row>
    <row r="35" spans="2:7" ht="18" customHeight="1" x14ac:dyDescent="0.3">
      <c r="B35" s="21">
        <v>69</v>
      </c>
      <c r="C35" s="20">
        <f t="shared" si="0"/>
        <v>-3.2031805850424671</v>
      </c>
      <c r="D35" s="20">
        <f t="shared" si="1"/>
        <v>-3.3165699269452351</v>
      </c>
      <c r="E35" s="20">
        <f t="shared" si="2"/>
        <v>6.7959361310687694E-4</v>
      </c>
      <c r="F35" s="20">
        <f t="shared" si="3"/>
        <v>-0.99932040638689312</v>
      </c>
      <c r="G35" s="26">
        <f t="shared" si="4"/>
        <v>6.7959361310687694E-4</v>
      </c>
    </row>
    <row r="36" spans="2:7" ht="18" customHeight="1" x14ac:dyDescent="0.3">
      <c r="B36" s="19">
        <v>70</v>
      </c>
      <c r="C36" s="20">
        <f t="shared" si="0"/>
        <v>-3.0762838484476114</v>
      </c>
      <c r="D36" s="20">
        <f t="shared" si="1"/>
        <v>-3.1896731903503794</v>
      </c>
      <c r="E36" s="20">
        <f t="shared" si="2"/>
        <v>1.0479910464852962E-3</v>
      </c>
      <c r="F36" s="20">
        <f t="shared" si="3"/>
        <v>-0.99895200895351466</v>
      </c>
      <c r="G36" s="26">
        <f t="shared" si="4"/>
        <v>1.0479910464853415E-3</v>
      </c>
    </row>
    <row r="37" spans="2:7" ht="18" customHeight="1" x14ac:dyDescent="0.3">
      <c r="B37" s="21">
        <v>71</v>
      </c>
      <c r="C37" s="20">
        <f t="shared" si="0"/>
        <v>-2.9511871263578064</v>
      </c>
      <c r="D37" s="20">
        <f t="shared" si="1"/>
        <v>-3.0645764682605745</v>
      </c>
      <c r="E37" s="20">
        <f t="shared" si="2"/>
        <v>1.5827753616011969E-3</v>
      </c>
      <c r="F37" s="20">
        <f t="shared" si="3"/>
        <v>-0.99841722463839877</v>
      </c>
      <c r="G37" s="26">
        <f t="shared" si="4"/>
        <v>1.5827753616012297E-3</v>
      </c>
    </row>
    <row r="38" spans="2:7" ht="18" customHeight="1" x14ac:dyDescent="0.3">
      <c r="B38" s="19">
        <v>72</v>
      </c>
      <c r="C38" s="20">
        <f t="shared" si="0"/>
        <v>-2.8278400662193572</v>
      </c>
      <c r="D38" s="20">
        <f t="shared" si="1"/>
        <v>-2.9412294081221253</v>
      </c>
      <c r="E38" s="20">
        <f t="shared" si="2"/>
        <v>2.3431606213803577E-3</v>
      </c>
      <c r="F38" s="20">
        <f t="shared" si="3"/>
        <v>-0.9976568393786196</v>
      </c>
      <c r="G38" s="26">
        <f t="shared" si="4"/>
        <v>2.3431606213804024E-3</v>
      </c>
    </row>
    <row r="39" spans="2:7" ht="18" customHeight="1" x14ac:dyDescent="0.3">
      <c r="B39" s="21">
        <v>73</v>
      </c>
      <c r="C39" s="20">
        <f t="shared" si="0"/>
        <v>-2.7061943991674777</v>
      </c>
      <c r="D39" s="20">
        <f t="shared" si="1"/>
        <v>-2.8195837410702458</v>
      </c>
      <c r="E39" s="20">
        <f t="shared" si="2"/>
        <v>3.4029595912925164E-3</v>
      </c>
      <c r="F39" s="20">
        <f t="shared" si="3"/>
        <v>-0.99659704040870745</v>
      </c>
      <c r="G39" s="26">
        <f t="shared" si="4"/>
        <v>3.4029595912925537E-3</v>
      </c>
    </row>
    <row r="40" spans="2:7" ht="18" customHeight="1" x14ac:dyDescent="0.3">
      <c r="B40" s="19">
        <v>74</v>
      </c>
      <c r="C40" s="20">
        <f t="shared" si="0"/>
        <v>-2.5862038266192613</v>
      </c>
      <c r="D40" s="20">
        <f t="shared" si="1"/>
        <v>-2.6995931685220294</v>
      </c>
      <c r="E40" s="20">
        <f t="shared" si="2"/>
        <v>4.8519763620163752E-3</v>
      </c>
      <c r="F40" s="20">
        <f t="shared" si="3"/>
        <v>-0.9951480236379836</v>
      </c>
      <c r="G40" s="26">
        <f t="shared" si="4"/>
        <v>4.8519763620163969E-3</v>
      </c>
    </row>
    <row r="41" spans="2:7" ht="18" customHeight="1" x14ac:dyDescent="0.3">
      <c r="B41" s="21">
        <v>75</v>
      </c>
      <c r="C41" s="20">
        <f t="shared" si="0"/>
        <v>-2.4678239144785681</v>
      </c>
      <c r="D41" s="20">
        <f t="shared" si="1"/>
        <v>-2.5812132563813361</v>
      </c>
      <c r="E41" s="20">
        <f t="shared" si="2"/>
        <v>6.7968585403204752E-3</v>
      </c>
      <c r="F41" s="20">
        <f t="shared" si="3"/>
        <v>-0.99320314145967947</v>
      </c>
      <c r="G41" s="26">
        <f t="shared" si="4"/>
        <v>6.7968585403205273E-3</v>
      </c>
    </row>
    <row r="42" spans="2:7" ht="18" customHeight="1" x14ac:dyDescent="0.3">
      <c r="B42" s="19">
        <v>76</v>
      </c>
      <c r="C42" s="20">
        <f t="shared" si="0"/>
        <v>-2.3510119943478522</v>
      </c>
      <c r="D42" s="20">
        <f t="shared" si="1"/>
        <v>-2.4644013362506203</v>
      </c>
      <c r="E42" s="20">
        <f t="shared" si="2"/>
        <v>9.3612151656177339E-3</v>
      </c>
      <c r="F42" s="20">
        <f t="shared" si="3"/>
        <v>-0.99063878483438228</v>
      </c>
      <c r="G42" s="26">
        <f t="shared" si="4"/>
        <v>9.36121516561772E-3</v>
      </c>
    </row>
    <row r="43" spans="2:7" ht="18" customHeight="1" x14ac:dyDescent="0.3">
      <c r="B43" s="21">
        <v>77</v>
      </c>
      <c r="C43" s="20">
        <f t="shared" si="0"/>
        <v>-2.2357270711972959</v>
      </c>
      <c r="D43" s="20">
        <f t="shared" si="1"/>
        <v>-2.3491164131000639</v>
      </c>
      <c r="E43" s="20">
        <f t="shared" si="2"/>
        <v>1.2684827313463518E-2</v>
      </c>
      <c r="F43" s="20">
        <f t="shared" si="3"/>
        <v>-0.98731517268653646</v>
      </c>
      <c r="G43" s="26">
        <f t="shared" si="4"/>
        <v>1.2684827313463543E-2</v>
      </c>
    </row>
    <row r="44" spans="2:7" ht="18" customHeight="1" x14ac:dyDescent="0.3">
      <c r="B44" s="19">
        <v>78</v>
      </c>
      <c r="C44" s="20">
        <f t="shared" si="0"/>
        <v>-2.1219297369912939</v>
      </c>
      <c r="D44" s="20">
        <f t="shared" si="1"/>
        <v>-2.235319078894062</v>
      </c>
      <c r="E44" s="20">
        <f t="shared" si="2"/>
        <v>1.6921819417884405E-2</v>
      </c>
      <c r="F44" s="20">
        <f t="shared" si="3"/>
        <v>-0.9830781805821156</v>
      </c>
      <c r="G44" s="26">
        <f t="shared" si="4"/>
        <v>1.6921819417884398E-2</v>
      </c>
    </row>
    <row r="45" spans="2:7" ht="18" customHeight="1" x14ac:dyDescent="0.3">
      <c r="B45" s="21">
        <v>79</v>
      </c>
      <c r="C45" s="20">
        <f t="shared" si="0"/>
        <v>-2.0095820898168926</v>
      </c>
      <c r="D45" s="20">
        <f t="shared" si="1"/>
        <v>-2.1229714317196606</v>
      </c>
      <c r="E45" s="20">
        <f t="shared" si="2"/>
        <v>2.2237719204032166E-2</v>
      </c>
      <c r="F45" s="20">
        <f t="shared" si="3"/>
        <v>-0.97776228079596783</v>
      </c>
      <c r="G45" s="26">
        <f t="shared" si="4"/>
        <v>2.2237719204032169E-2</v>
      </c>
    </row>
    <row r="46" spans="2:7" ht="18" customHeight="1" x14ac:dyDescent="0.3">
      <c r="B46" s="19">
        <v>80</v>
      </c>
      <c r="C46" s="20">
        <f t="shared" si="0"/>
        <v>-1.8986476580989053</v>
      </c>
      <c r="D46" s="20">
        <f t="shared" si="1"/>
        <v>-2.0120370000016736</v>
      </c>
      <c r="E46" s="20">
        <f t="shared" si="2"/>
        <v>2.8805408902374745E-2</v>
      </c>
      <c r="F46" s="20">
        <f t="shared" si="3"/>
        <v>-0.97119459109762529</v>
      </c>
      <c r="G46" s="26">
        <f t="shared" si="4"/>
        <v>2.8805408902374707E-2</v>
      </c>
    </row>
    <row r="47" spans="2:7" ht="18" customHeight="1" x14ac:dyDescent="0.3">
      <c r="B47" s="21">
        <v>81</v>
      </c>
      <c r="C47" s="20">
        <f t="shared" si="0"/>
        <v>-1.789091329522543</v>
      </c>
      <c r="D47" s="20">
        <f t="shared" si="1"/>
        <v>-1.9024806714253111</v>
      </c>
      <c r="E47" s="20">
        <f t="shared" si="2"/>
        <v>3.6800054152683864E-2</v>
      </c>
      <c r="F47" s="20">
        <f t="shared" si="3"/>
        <v>-0.96319994584731616</v>
      </c>
      <c r="G47" s="26">
        <f t="shared" si="4"/>
        <v>3.6800054152683837E-2</v>
      </c>
    </row>
    <row r="48" spans="2:7" ht="18" customHeight="1" x14ac:dyDescent="0.3">
      <c r="B48" s="19">
        <v>82</v>
      </c>
      <c r="C48" s="20">
        <f t="shared" ref="C48:C79" si="5">(LN(B48/$C$4)+($C$10-$C$11+($C$9^2)/2)*$C$5)/($C$9*SQRT($C$5))</f>
        <v>-1.6808792843169549</v>
      </c>
      <c r="D48" s="20">
        <f t="shared" ref="D48:D79" si="6">C48-($C$9*SQRT($C$5))</f>
        <v>-1.7942686262197229</v>
      </c>
      <c r="E48" s="20">
        <f t="shared" si="2"/>
        <v>4.6393182248729306E-2</v>
      </c>
      <c r="F48" s="20">
        <f t="shared" si="3"/>
        <v>-0.95360681775127065</v>
      </c>
      <c r="G48" s="26">
        <f t="shared" si="4"/>
        <v>4.6393182248729348E-2</v>
      </c>
    </row>
    <row r="49" spans="2:7" ht="18" customHeight="1" x14ac:dyDescent="0.3">
      <c r="B49" s="21">
        <v>83</v>
      </c>
      <c r="C49" s="20">
        <f t="shared" si="5"/>
        <v>-1.5739789325824951</v>
      </c>
      <c r="D49" s="20">
        <f t="shared" si="6"/>
        <v>-1.6873682744852632</v>
      </c>
      <c r="E49" s="20">
        <f t="shared" si="2"/>
        <v>5.7746160013800577E-2</v>
      </c>
      <c r="F49" s="20">
        <f t="shared" si="3"/>
        <v>-0.94225383998619938</v>
      </c>
      <c r="G49" s="26">
        <f t="shared" si="4"/>
        <v>5.7746160013800618E-2</v>
      </c>
    </row>
    <row r="50" spans="2:7" ht="18" customHeight="1" x14ac:dyDescent="0.3">
      <c r="B50" s="19">
        <v>84</v>
      </c>
      <c r="C50" s="20">
        <f t="shared" si="5"/>
        <v>-1.4683588553711351</v>
      </c>
      <c r="D50" s="20">
        <f t="shared" si="6"/>
        <v>-1.5817481972739031</v>
      </c>
      <c r="E50" s="20">
        <f t="shared" si="2"/>
        <v>7.1003385807672639E-2</v>
      </c>
      <c r="F50" s="20">
        <f t="shared" si="3"/>
        <v>-0.92899661419232737</v>
      </c>
      <c r="G50" s="26">
        <f t="shared" si="4"/>
        <v>7.1003385807672625E-2</v>
      </c>
    </row>
    <row r="51" spans="2:7" ht="18" customHeight="1" x14ac:dyDescent="0.3">
      <c r="B51" s="21">
        <v>85</v>
      </c>
      <c r="C51" s="20">
        <f t="shared" si="5"/>
        <v>-1.363988749253481</v>
      </c>
      <c r="D51" s="20">
        <f t="shared" si="6"/>
        <v>-1.4773780911562491</v>
      </c>
      <c r="E51" s="20">
        <f t="shared" si="2"/>
        <v>8.6285553323515743E-2</v>
      </c>
      <c r="F51" s="20">
        <f t="shared" si="3"/>
        <v>-0.91371444667648427</v>
      </c>
      <c r="G51" s="26">
        <f t="shared" si="4"/>
        <v>8.6285553323515729E-2</v>
      </c>
    </row>
    <row r="52" spans="2:7" ht="18" customHeight="1" x14ac:dyDescent="0.3">
      <c r="B52" s="19">
        <v>86</v>
      </c>
      <c r="C52" s="20">
        <f t="shared" si="5"/>
        <v>-1.2608393741277246</v>
      </c>
      <c r="D52" s="20">
        <f t="shared" si="6"/>
        <v>-1.3742287160304927</v>
      </c>
      <c r="E52" s="20">
        <f t="shared" si="2"/>
        <v>0.10368336228364193</v>
      </c>
      <c r="F52" s="20">
        <f t="shared" si="3"/>
        <v>-0.89631663771635806</v>
      </c>
      <c r="G52" s="26">
        <f t="shared" si="4"/>
        <v>0.10368336228364194</v>
      </c>
    </row>
    <row r="53" spans="2:7" ht="18" customHeight="1" x14ac:dyDescent="0.3">
      <c r="B53" s="21">
        <v>87</v>
      </c>
      <c r="C53" s="20">
        <f t="shared" si="5"/>
        <v>-1.158882504045619</v>
      </c>
      <c r="D53" s="20">
        <f t="shared" si="6"/>
        <v>-1.272271845948387</v>
      </c>
      <c r="E53" s="20">
        <f t="shared" si="2"/>
        <v>0.12325204071776531</v>
      </c>
      <c r="F53" s="20">
        <f t="shared" si="3"/>
        <v>-0.8767479592822347</v>
      </c>
      <c r="G53" s="26">
        <f t="shared" si="4"/>
        <v>0.1232520407177653</v>
      </c>
    </row>
    <row r="54" spans="2:7" ht="18" customHeight="1" x14ac:dyDescent="0.3">
      <c r="B54" s="19">
        <v>88</v>
      </c>
      <c r="C54" s="20">
        <f t="shared" si="5"/>
        <v>-1.0580908808485912</v>
      </c>
      <c r="D54" s="20">
        <f t="shared" si="6"/>
        <v>-1.1714802227513592</v>
      </c>
      <c r="E54" s="20">
        <f t="shared" si="2"/>
        <v>0.14500700573332675</v>
      </c>
      <c r="F54" s="20">
        <f t="shared" si="3"/>
        <v>-0.85499299426667319</v>
      </c>
      <c r="G54" s="26">
        <f t="shared" si="4"/>
        <v>0.14500700573332681</v>
      </c>
    </row>
    <row r="55" spans="2:7" ht="18" customHeight="1" x14ac:dyDescent="0.3">
      <c r="B55" s="21">
        <v>89</v>
      </c>
      <c r="C55" s="20">
        <f t="shared" si="5"/>
        <v>-0.95843817042345447</v>
      </c>
      <c r="D55" s="20">
        <f t="shared" si="6"/>
        <v>-1.0718275123262226</v>
      </c>
      <c r="E55" s="20">
        <f t="shared" si="2"/>
        <v>0.16892092767158753</v>
      </c>
      <c r="F55" s="20">
        <f t="shared" si="3"/>
        <v>-0.83107907232841249</v>
      </c>
      <c r="G55" s="26">
        <f t="shared" si="4"/>
        <v>0.16892092767158751</v>
      </c>
    </row>
    <row r="56" spans="2:7" ht="18" customHeight="1" x14ac:dyDescent="0.3">
      <c r="B56" s="19">
        <v>90</v>
      </c>
      <c r="C56" s="20">
        <f t="shared" si="5"/>
        <v>-0.85989892140209245</v>
      </c>
      <c r="D56" s="20">
        <f t="shared" si="6"/>
        <v>-0.97328826330486062</v>
      </c>
      <c r="E56" s="20">
        <f t="shared" si="2"/>
        <v>0.19492238156863853</v>
      </c>
      <c r="F56" s="20">
        <f t="shared" si="3"/>
        <v>-0.8050776184313615</v>
      </c>
      <c r="G56" s="26">
        <f t="shared" si="4"/>
        <v>0.1949223815686385</v>
      </c>
    </row>
    <row r="57" spans="2:7" ht="18" customHeight="1" x14ac:dyDescent="0.3">
      <c r="B57" s="21">
        <v>91</v>
      </c>
      <c r="C57" s="20">
        <f t="shared" si="5"/>
        <v>-0.76244852614307179</v>
      </c>
      <c r="D57" s="20">
        <f t="shared" si="6"/>
        <v>-0.87583786804583996</v>
      </c>
      <c r="E57" s="20">
        <f t="shared" si="2"/>
        <v>0.22289617673971673</v>
      </c>
      <c r="F57" s="20">
        <f t="shared" si="3"/>
        <v>-0.77710382326028327</v>
      </c>
      <c r="G57" s="26">
        <f t="shared" si="4"/>
        <v>0.22289617673971673</v>
      </c>
    </row>
    <row r="58" spans="2:7" ht="18" customHeight="1" x14ac:dyDescent="0.3">
      <c r="B58" s="19">
        <v>92</v>
      </c>
      <c r="C58" s="20">
        <f t="shared" si="5"/>
        <v>-0.66606318384553909</v>
      </c>
      <c r="D58" s="20">
        <f t="shared" si="6"/>
        <v>-0.77945252574830726</v>
      </c>
      <c r="E58" s="20">
        <f t="shared" si="2"/>
        <v>0.25268535770407963</v>
      </c>
      <c r="F58" s="20">
        <f t="shared" si="3"/>
        <v>-0.74731464229592037</v>
      </c>
      <c r="G58" s="26">
        <f t="shared" si="4"/>
        <v>0.25268535770407963</v>
      </c>
    </row>
    <row r="59" spans="2:7" ht="18" customHeight="1" x14ac:dyDescent="0.3">
      <c r="B59" s="21">
        <v>93</v>
      </c>
      <c r="C59" s="20">
        <f t="shared" si="5"/>
        <v>-0.57071986565707966</v>
      </c>
      <c r="D59" s="20">
        <f t="shared" si="6"/>
        <v>-0.68410920755984783</v>
      </c>
      <c r="E59" s="20">
        <f t="shared" si="2"/>
        <v>0.28409477519888293</v>
      </c>
      <c r="F59" s="20">
        <f t="shared" si="3"/>
        <v>-0.71590522480111707</v>
      </c>
      <c r="G59" s="26">
        <f t="shared" si="4"/>
        <v>0.28409477519888293</v>
      </c>
    </row>
    <row r="60" spans="2:7" ht="18" customHeight="1" x14ac:dyDescent="0.3">
      <c r="B60" s="19">
        <v>94</v>
      </c>
      <c r="C60" s="20">
        <f t="shared" si="5"/>
        <v>-0.47639628164757819</v>
      </c>
      <c r="D60" s="20">
        <f t="shared" si="6"/>
        <v>-0.58978562355034636</v>
      </c>
      <c r="E60" s="20">
        <f t="shared" si="2"/>
        <v>0.31689604161047635</v>
      </c>
      <c r="F60" s="20">
        <f t="shared" si="3"/>
        <v>-0.68310395838952365</v>
      </c>
      <c r="G60" s="26">
        <f t="shared" si="4"/>
        <v>0.31689604161047635</v>
      </c>
    </row>
    <row r="61" spans="2:7" ht="18" customHeight="1" x14ac:dyDescent="0.3">
      <c r="B61" s="21">
        <v>95</v>
      </c>
      <c r="C61" s="20">
        <f t="shared" si="5"/>
        <v>-0.38307084953058823</v>
      </c>
      <c r="D61" s="20">
        <f t="shared" si="6"/>
        <v>-0.4964601914333564</v>
      </c>
      <c r="E61" s="20">
        <f t="shared" si="2"/>
        <v>0.35083361639545285</v>
      </c>
      <c r="F61" s="20">
        <f t="shared" si="3"/>
        <v>-0.64916638360454715</v>
      </c>
      <c r="G61" s="26">
        <f t="shared" si="4"/>
        <v>0.35083361639545285</v>
      </c>
    </row>
    <row r="62" spans="2:7" ht="18" customHeight="1" x14ac:dyDescent="0.3">
      <c r="B62" s="19">
        <v>96</v>
      </c>
      <c r="C62" s="20">
        <f t="shared" si="5"/>
        <v>-0.29072266502243055</v>
      </c>
      <c r="D62" s="20">
        <f t="shared" si="6"/>
        <v>-0.40411200692519872</v>
      </c>
      <c r="E62" s="20">
        <f t="shared" si="2"/>
        <v>0.38563171788846995</v>
      </c>
      <c r="F62" s="20">
        <f t="shared" si="3"/>
        <v>-0.61436828211153005</v>
      </c>
      <c r="G62" s="26">
        <f t="shared" si="4"/>
        <v>0.38563171788846995</v>
      </c>
    </row>
    <row r="63" spans="2:7" ht="18" customHeight="1" x14ac:dyDescent="0.3">
      <c r="B63" s="21">
        <v>97</v>
      </c>
      <c r="C63" s="20">
        <f t="shared" si="5"/>
        <v>-0.19933147373716206</v>
      </c>
      <c r="D63" s="20">
        <f t="shared" si="6"/>
        <v>-0.31272081563993021</v>
      </c>
      <c r="E63" s="20">
        <f t="shared" si="2"/>
        <v>0.42100173032978272</v>
      </c>
      <c r="F63" s="20">
        <f t="shared" si="3"/>
        <v>-0.57899826967021728</v>
      </c>
      <c r="G63" s="26">
        <f t="shared" si="4"/>
        <v>0.42100173032978272</v>
      </c>
    </row>
    <row r="64" spans="2:7" ht="18" customHeight="1" x14ac:dyDescent="0.3">
      <c r="B64" s="19">
        <v>98</v>
      </c>
      <c r="C64" s="20">
        <f t="shared" si="5"/>
        <v>-0.10887764452291278</v>
      </c>
      <c r="D64" s="20">
        <f t="shared" si="6"/>
        <v>-0.22226698642568093</v>
      </c>
      <c r="E64" s="20">
        <f t="shared" si="2"/>
        <v>0.45664976915172389</v>
      </c>
      <c r="F64" s="20">
        <f t="shared" si="3"/>
        <v>-0.54335023084827605</v>
      </c>
      <c r="G64" s="26">
        <f t="shared" si="4"/>
        <v>0.45664976915172395</v>
      </c>
    </row>
    <row r="65" spans="2:7" ht="18" customHeight="1" x14ac:dyDescent="0.3">
      <c r="B65" s="21">
        <v>99</v>
      </c>
      <c r="C65" s="20">
        <f t="shared" si="5"/>
        <v>-1.9342144151778099E-2</v>
      </c>
      <c r="D65" s="20">
        <f t="shared" si="6"/>
        <v>-0.13273148605454627</v>
      </c>
      <c r="E65" s="20">
        <f t="shared" si="2"/>
        <v>0.49228408201856483</v>
      </c>
      <c r="F65" s="20">
        <f t="shared" si="3"/>
        <v>-0.50771591798143523</v>
      </c>
      <c r="G65" s="26">
        <f t="shared" si="4"/>
        <v>0.49228408201856477</v>
      </c>
    </row>
    <row r="66" spans="2:7" ht="18" customHeight="1" x14ac:dyDescent="0.3">
      <c r="B66" s="19">
        <v>100</v>
      </c>
      <c r="C66" s="20">
        <f t="shared" si="5"/>
        <v>6.9293486718358319E-2</v>
      </c>
      <c r="D66" s="20">
        <f t="shared" si="6"/>
        <v>-4.4095855184409838E-2</v>
      </c>
      <c r="E66" s="20">
        <f t="shared" si="2"/>
        <v>0.52762199493827888</v>
      </c>
      <c r="F66" s="20">
        <f t="shared" si="3"/>
        <v>-0.47237800506172112</v>
      </c>
      <c r="G66" s="26">
        <f t="shared" si="4"/>
        <v>0.52762199493827888</v>
      </c>
    </row>
    <row r="67" spans="2:7" ht="18" customHeight="1" x14ac:dyDescent="0.3">
      <c r="B67" s="21">
        <v>101</v>
      </c>
      <c r="C67" s="20">
        <f t="shared" si="5"/>
        <v>0.15704715638601141</v>
      </c>
      <c r="D67" s="20">
        <f t="shared" si="6"/>
        <v>4.3657814483243254E-2</v>
      </c>
      <c r="E67" s="20">
        <f t="shared" si="2"/>
        <v>0.56239615812262889</v>
      </c>
      <c r="F67" s="20">
        <f t="shared" si="3"/>
        <v>-0.43760384187737111</v>
      </c>
      <c r="G67" s="26">
        <f t="shared" si="4"/>
        <v>0.56239615812262889</v>
      </c>
    </row>
    <row r="68" spans="2:7" ht="18" customHeight="1" x14ac:dyDescent="0.3">
      <c r="B68" s="19">
        <v>102</v>
      </c>
      <c r="C68" s="20">
        <f t="shared" si="5"/>
        <v>0.24393624382299489</v>
      </c>
      <c r="D68" s="20">
        <f t="shared" si="6"/>
        <v>0.13054690192022672</v>
      </c>
      <c r="E68" s="20">
        <f t="shared" si="2"/>
        <v>0.59635990080591639</v>
      </c>
      <c r="F68" s="20">
        <f t="shared" si="3"/>
        <v>-0.40364009919408361</v>
      </c>
      <c r="G68" s="26">
        <f t="shared" si="4"/>
        <v>0.59635990080591639</v>
      </c>
    </row>
    <row r="69" spans="2:7" ht="18" customHeight="1" x14ac:dyDescent="0.3">
      <c r="B69" s="21">
        <v>103</v>
      </c>
      <c r="C69" s="20">
        <f t="shared" si="5"/>
        <v>0.32997761933190878</v>
      </c>
      <c r="D69" s="20">
        <f t="shared" si="6"/>
        <v>0.21658827742914061</v>
      </c>
      <c r="E69" s="20">
        <f t="shared" si="2"/>
        <v>0.62929156347788373</v>
      </c>
      <c r="F69" s="20">
        <f t="shared" si="3"/>
        <v>-0.37070843652211627</v>
      </c>
      <c r="G69" s="26">
        <f t="shared" si="4"/>
        <v>0.62929156347788373</v>
      </c>
    </row>
    <row r="70" spans="2:7" ht="18" customHeight="1" x14ac:dyDescent="0.3">
      <c r="B70" s="19">
        <v>104</v>
      </c>
      <c r="C70" s="20">
        <f t="shared" si="5"/>
        <v>0.41518766420563269</v>
      </c>
      <c r="D70" s="20">
        <f t="shared" si="6"/>
        <v>0.30179832230286452</v>
      </c>
      <c r="E70" s="20">
        <f t="shared" si="2"/>
        <v>0.6609977357330834</v>
      </c>
      <c r="F70" s="20">
        <f t="shared" si="3"/>
        <v>-0.3390022642669166</v>
      </c>
      <c r="G70" s="26">
        <f t="shared" si="4"/>
        <v>0.6609977357330834</v>
      </c>
    </row>
    <row r="71" spans="2:7" ht="18" customHeight="1" x14ac:dyDescent="0.3">
      <c r="B71" s="21">
        <v>105</v>
      </c>
      <c r="C71" s="20">
        <f t="shared" si="5"/>
        <v>0.49958228944612987</v>
      </c>
      <c r="D71" s="20">
        <f t="shared" si="6"/>
        <v>0.3861929475433617</v>
      </c>
      <c r="E71" s="20">
        <f t="shared" si="2"/>
        <v>0.69131538451730501</v>
      </c>
      <c r="F71" s="20">
        <f t="shared" si="3"/>
        <v>-0.30868461548269499</v>
      </c>
      <c r="G71" s="26">
        <f t="shared" si="4"/>
        <v>0.69131538451730501</v>
      </c>
    </row>
    <row r="72" spans="2:7" ht="18" customHeight="1" x14ac:dyDescent="0.3">
      <c r="B72" s="19">
        <v>106</v>
      </c>
      <c r="C72" s="20">
        <f t="shared" si="5"/>
        <v>0.58317695359606236</v>
      </c>
      <c r="D72" s="20">
        <f t="shared" si="6"/>
        <v>0.46978761169329419</v>
      </c>
      <c r="E72" s="20">
        <f t="shared" si="2"/>
        <v>0.72011290802399974</v>
      </c>
      <c r="F72" s="20">
        <f t="shared" si="3"/>
        <v>-0.27988709197600026</v>
      </c>
      <c r="G72" s="26">
        <f t="shared" si="4"/>
        <v>0.72011290802399974</v>
      </c>
    </row>
    <row r="73" spans="2:7" ht="18" customHeight="1" x14ac:dyDescent="0.3">
      <c r="B73" s="21">
        <v>107</v>
      </c>
      <c r="C73" s="20">
        <f t="shared" si="5"/>
        <v>0.6659866797332048</v>
      </c>
      <c r="D73" s="20">
        <f t="shared" si="6"/>
        <v>0.55259733783043663</v>
      </c>
      <c r="E73" s="20">
        <f t="shared" si="2"/>
        <v>0.74729019275701247</v>
      </c>
      <c r="F73" s="20">
        <f t="shared" si="3"/>
        <v>-0.25270980724298753</v>
      </c>
      <c r="G73" s="26">
        <f t="shared" si="4"/>
        <v>0.74729019275701247</v>
      </c>
    </row>
    <row r="74" spans="2:7" ht="18" customHeight="1" x14ac:dyDescent="0.3">
      <c r="B74" s="19">
        <v>108</v>
      </c>
      <c r="C74" s="20">
        <f t="shared" si="5"/>
        <v>0.74802607167438362</v>
      </c>
      <c r="D74" s="20">
        <f t="shared" si="6"/>
        <v>0.63463672977161545</v>
      </c>
      <c r="E74" s="20">
        <f t="shared" si="2"/>
        <v>0.77277778407895681</v>
      </c>
      <c r="F74" s="20">
        <f t="shared" si="3"/>
        <v>-0.22722221592104319</v>
      </c>
      <c r="G74" s="26">
        <f t="shared" si="4"/>
        <v>0.77277778407895681</v>
      </c>
    </row>
    <row r="75" spans="2:7" ht="18" customHeight="1" x14ac:dyDescent="0.3">
      <c r="B75" s="21">
        <v>109</v>
      </c>
      <c r="C75" s="20">
        <f t="shared" si="5"/>
        <v>0.82930932943265989</v>
      </c>
      <c r="D75" s="20">
        <f t="shared" si="6"/>
        <v>0.71591998752989172</v>
      </c>
      <c r="E75" s="20">
        <f t="shared" si="2"/>
        <v>0.79653530345464463</v>
      </c>
      <c r="F75" s="20">
        <f t="shared" si="3"/>
        <v>-0.20346469654535537</v>
      </c>
      <c r="G75" s="26">
        <f t="shared" si="4"/>
        <v>0.79653530345464463</v>
      </c>
    </row>
    <row r="76" spans="2:7" ht="18" customHeight="1" x14ac:dyDescent="0.3">
      <c r="B76" s="19">
        <v>110</v>
      </c>
      <c r="C76" s="20">
        <f t="shared" si="5"/>
        <v>0.90985026396867363</v>
      </c>
      <c r="D76" s="20">
        <f t="shared" si="6"/>
        <v>0.79646092206590546</v>
      </c>
      <c r="E76" s="20">
        <f t="shared" si="2"/>
        <v>0.81854925881728025</v>
      </c>
      <c r="F76" s="20">
        <f t="shared" si="3"/>
        <v>-0.18145074118271975</v>
      </c>
      <c r="G76" s="26">
        <f t="shared" si="4"/>
        <v>0.81854925881728025</v>
      </c>
    </row>
    <row r="77" spans="2:7" ht="18" customHeight="1" x14ac:dyDescent="0.3">
      <c r="B77" s="21">
        <v>111</v>
      </c>
      <c r="C77" s="20">
        <f t="shared" si="5"/>
        <v>0.98966231127447934</v>
      </c>
      <c r="D77" s="20">
        <f t="shared" si="6"/>
        <v>0.87627296937171117</v>
      </c>
      <c r="E77" s="20">
        <f t="shared" si="2"/>
        <v>0.83883039882805188</v>
      </c>
      <c r="F77" s="20">
        <f t="shared" si="3"/>
        <v>-0.16116960117194812</v>
      </c>
      <c r="G77" s="26">
        <f t="shared" si="4"/>
        <v>0.83883039882805188</v>
      </c>
    </row>
    <row r="78" spans="2:7" ht="18" customHeight="1" x14ac:dyDescent="0.3">
      <c r="B78" s="19">
        <v>112</v>
      </c>
      <c r="C78" s="20">
        <f t="shared" si="5"/>
        <v>1.0687585458257927</v>
      </c>
      <c r="D78" s="20">
        <f t="shared" si="6"/>
        <v>0.95536920392302449</v>
      </c>
      <c r="E78" s="20">
        <f t="shared" si="2"/>
        <v>0.85741075846521031</v>
      </c>
      <c r="F78" s="20">
        <f t="shared" si="3"/>
        <v>-0.14258924153478969</v>
      </c>
      <c r="G78" s="26">
        <f t="shared" si="4"/>
        <v>0.85741075846521031</v>
      </c>
    </row>
    <row r="79" spans="2:7" ht="18" customHeight="1" x14ac:dyDescent="0.3">
      <c r="B79" s="21">
        <v>113</v>
      </c>
      <c r="C79" s="20">
        <f t="shared" si="5"/>
        <v>1.1471516934363342</v>
      </c>
      <c r="D79" s="20">
        <f t="shared" si="6"/>
        <v>1.0337623515335661</v>
      </c>
      <c r="E79" s="20">
        <f t="shared" si="2"/>
        <v>0.87434053381244903</v>
      </c>
      <c r="F79" s="20">
        <f t="shared" si="3"/>
        <v>-0.12565946618755097</v>
      </c>
      <c r="G79" s="26">
        <f t="shared" si="4"/>
        <v>0.87434053381244903</v>
      </c>
    </row>
    <row r="80" spans="2:7" ht="18" customHeight="1" x14ac:dyDescent="0.3">
      <c r="B80" s="19">
        <v>114</v>
      </c>
      <c r="C80" s="20">
        <f t="shared" ref="C80:C111" si="7">(LN(B80/$C$4)+($C$10-$C$11+($C$9^2)/2)*$C$5)/($C$9*SQRT($C$5))</f>
        <v>1.2248541435458873</v>
      </c>
      <c r="D80" s="20">
        <f t="shared" ref="D80:D111" si="8">C80-($C$9*SQRT($C$5))</f>
        <v>1.1114648016431192</v>
      </c>
      <c r="E80" s="20">
        <f t="shared" si="2"/>
        <v>0.88968490967071712</v>
      </c>
      <c r="F80" s="20">
        <f t="shared" si="3"/>
        <v>-0.11031509032928288</v>
      </c>
      <c r="G80" s="26">
        <f t="shared" si="4"/>
        <v>0.88968490967071712</v>
      </c>
    </row>
    <row r="81" spans="2:7" ht="18" customHeight="1" x14ac:dyDescent="0.3">
      <c r="B81" s="21">
        <v>115</v>
      </c>
      <c r="C81" s="20">
        <f t="shared" si="7"/>
        <v>1.3018779609717241</v>
      </c>
      <c r="D81" s="20">
        <f t="shared" si="8"/>
        <v>1.1884886190689561</v>
      </c>
      <c r="E81" s="20">
        <f t="shared" ref="E81:E116" si="9">_xlfn.NORM.DIST(C81,0,1,TRUE)</f>
        <v>0.90352094623089341</v>
      </c>
      <c r="F81" s="20">
        <f t="shared" ref="F81:F116" si="10">E81-1</f>
        <v>-9.6479053769106593E-2</v>
      </c>
      <c r="G81" s="26">
        <f t="shared" ref="G81:G116" si="11">F81+1</f>
        <v>0.90352094623089341</v>
      </c>
    </row>
    <row r="82" spans="2:7" ht="18" customHeight="1" x14ac:dyDescent="0.3">
      <c r="B82" s="19">
        <v>116</v>
      </c>
      <c r="C82" s="20">
        <f t="shared" si="7"/>
        <v>1.3782348971513072</v>
      </c>
      <c r="D82" s="20">
        <f t="shared" si="8"/>
        <v>1.2648455552485391</v>
      </c>
      <c r="E82" s="20">
        <f t="shared" si="9"/>
        <v>0.91593461194673398</v>
      </c>
      <c r="F82" s="20">
        <f t="shared" si="10"/>
        <v>-8.4065388053266021E-2</v>
      </c>
      <c r="G82" s="26">
        <f t="shared" si="11"/>
        <v>0.91593461194673398</v>
      </c>
    </row>
    <row r="83" spans="2:7" ht="18" customHeight="1" x14ac:dyDescent="0.3">
      <c r="B83" s="21">
        <v>117</v>
      </c>
      <c r="C83" s="20">
        <f t="shared" si="7"/>
        <v>1.4539364009024454</v>
      </c>
      <c r="D83" s="20">
        <f t="shared" si="8"/>
        <v>1.3405470589996773</v>
      </c>
      <c r="E83" s="20">
        <f t="shared" si="9"/>
        <v>0.9270180301914378</v>
      </c>
      <c r="F83" s="20">
        <f t="shared" si="10"/>
        <v>-7.2981969808562197E-2</v>
      </c>
      <c r="G83" s="26">
        <f t="shared" si="11"/>
        <v>0.9270180301914378</v>
      </c>
    </row>
    <row r="84" spans="2:7" ht="18" customHeight="1" x14ac:dyDescent="0.3">
      <c r="B84" s="19">
        <v>118</v>
      </c>
      <c r="C84" s="20">
        <f t="shared" si="7"/>
        <v>1.5289936287255557</v>
      </c>
      <c r="D84" s="20">
        <f t="shared" si="8"/>
        <v>1.4156042868227876</v>
      </c>
      <c r="E84" s="20">
        <f t="shared" si="9"/>
        <v>0.93686698830279336</v>
      </c>
      <c r="F84" s="20">
        <f t="shared" si="10"/>
        <v>-6.3133011697206642E-2</v>
      </c>
      <c r="G84" s="26">
        <f t="shared" si="11"/>
        <v>0.93686698830279336</v>
      </c>
    </row>
    <row r="85" spans="2:7" ht="18" customHeight="1" x14ac:dyDescent="0.3">
      <c r="B85" s="21">
        <v>119</v>
      </c>
      <c r="C85" s="20">
        <f t="shared" si="7"/>
        <v>1.6034174546712168</v>
      </c>
      <c r="D85" s="20">
        <f t="shared" si="8"/>
        <v>1.4900281127684487</v>
      </c>
      <c r="E85" s="20">
        <f t="shared" si="9"/>
        <v>0.94557874002131959</v>
      </c>
      <c r="F85" s="20">
        <f t="shared" si="10"/>
        <v>-5.4421259978680414E-2</v>
      </c>
      <c r="G85" s="26">
        <f t="shared" si="11"/>
        <v>0.94557874002131959</v>
      </c>
    </row>
    <row r="86" spans="2:7" ht="18" customHeight="1" x14ac:dyDescent="0.3">
      <c r="B86" s="19">
        <v>120</v>
      </c>
      <c r="C86" s="20">
        <f t="shared" si="7"/>
        <v>1.6772184797948337</v>
      </c>
      <c r="D86" s="20">
        <f t="shared" si="8"/>
        <v>1.5638291378920657</v>
      </c>
      <c r="E86" s="20">
        <f t="shared" si="9"/>
        <v>0.95325011666935322</v>
      </c>
      <c r="F86" s="20">
        <f t="shared" si="10"/>
        <v>-4.674988333064678E-2</v>
      </c>
      <c r="G86" s="26">
        <f t="shared" si="11"/>
        <v>0.95325011666935322</v>
      </c>
    </row>
    <row r="87" spans="2:7" ht="18" customHeight="1" x14ac:dyDescent="0.3">
      <c r="B87" s="21">
        <v>121</v>
      </c>
      <c r="C87" s="20">
        <f t="shared" si="7"/>
        <v>1.7504070412189876</v>
      </c>
      <c r="D87" s="20">
        <f t="shared" si="8"/>
        <v>1.6370176993162195</v>
      </c>
      <c r="E87" s="20">
        <f t="shared" si="9"/>
        <v>0.95997594905539341</v>
      </c>
      <c r="F87" s="20">
        <f t="shared" si="10"/>
        <v>-4.0024050944606593E-2</v>
      </c>
      <c r="G87" s="26">
        <f t="shared" si="11"/>
        <v>0.95997594905539341</v>
      </c>
    </row>
    <row r="88" spans="2:7" ht="18" customHeight="1" x14ac:dyDescent="0.3">
      <c r="B88" s="19">
        <v>122</v>
      </c>
      <c r="C88" s="20">
        <f t="shared" si="7"/>
        <v>1.8229932208228268</v>
      </c>
      <c r="D88" s="20">
        <f t="shared" si="8"/>
        <v>1.7096038789200587</v>
      </c>
      <c r="E88" s="20">
        <f t="shared" si="9"/>
        <v>0.96584779117507702</v>
      </c>
      <c r="F88" s="20">
        <f t="shared" si="10"/>
        <v>-3.415220882492298E-2</v>
      </c>
      <c r="G88" s="26">
        <f t="shared" si="11"/>
        <v>0.96584779117507702</v>
      </c>
    </row>
    <row r="89" spans="2:7" ht="18" customHeight="1" x14ac:dyDescent="0.3">
      <c r="B89" s="21">
        <v>123</v>
      </c>
      <c r="C89" s="20">
        <f t="shared" si="7"/>
        <v>1.8949868535767855</v>
      </c>
      <c r="D89" s="20">
        <f t="shared" si="8"/>
        <v>1.7815975116740175</v>
      </c>
      <c r="E89" s="20">
        <f t="shared" si="9"/>
        <v>0.97095292831758562</v>
      </c>
      <c r="F89" s="20">
        <f t="shared" si="10"/>
        <v>-2.9047071682414383E-2</v>
      </c>
      <c r="G89" s="26">
        <f t="shared" si="11"/>
        <v>0.97095292831758562</v>
      </c>
    </row>
    <row r="90" spans="2:7" ht="18" customHeight="1" x14ac:dyDescent="0.3">
      <c r="B90" s="19">
        <v>124</v>
      </c>
      <c r="C90" s="20">
        <f t="shared" si="7"/>
        <v>1.9663975355398464</v>
      </c>
      <c r="D90" s="20">
        <f t="shared" si="8"/>
        <v>1.8530081936370784</v>
      </c>
      <c r="E90" s="20">
        <f t="shared" si="9"/>
        <v>0.97537364605057364</v>
      </c>
      <c r="F90" s="20">
        <f t="shared" si="10"/>
        <v>-2.4626353949426361E-2</v>
      </c>
      <c r="G90" s="26">
        <f t="shared" si="11"/>
        <v>0.97537364605057364</v>
      </c>
    </row>
    <row r="91" spans="2:7" ht="18" customHeight="1" x14ac:dyDescent="0.3">
      <c r="B91" s="21">
        <v>125</v>
      </c>
      <c r="C91" s="20">
        <f t="shared" si="7"/>
        <v>2.0372346315356227</v>
      </c>
      <c r="D91" s="20">
        <f t="shared" si="8"/>
        <v>1.9238452896328546</v>
      </c>
      <c r="E91" s="20">
        <f t="shared" si="9"/>
        <v>0.9791867325355158</v>
      </c>
      <c r="F91" s="20">
        <f t="shared" si="10"/>
        <v>-2.0813267464484198E-2</v>
      </c>
      <c r="G91" s="26">
        <f t="shared" si="11"/>
        <v>0.9791867325355158</v>
      </c>
    </row>
    <row r="92" spans="2:7" ht="18" customHeight="1" x14ac:dyDescent="0.3">
      <c r="B92" s="19">
        <v>126</v>
      </c>
      <c r="C92" s="20">
        <f t="shared" si="7"/>
        <v>2.1075072825226053</v>
      </c>
      <c r="D92" s="20">
        <f t="shared" si="8"/>
        <v>1.9941179406198373</v>
      </c>
      <c r="E92" s="20">
        <f t="shared" si="9"/>
        <v>0.98246318444930791</v>
      </c>
      <c r="F92" s="20">
        <f t="shared" si="10"/>
        <v>-1.7536815550692086E-2</v>
      </c>
      <c r="G92" s="26">
        <f t="shared" si="11"/>
        <v>0.98246318444930791</v>
      </c>
    </row>
    <row r="93" spans="2:7" ht="18" customHeight="1" x14ac:dyDescent="0.3">
      <c r="B93" s="21">
        <v>127</v>
      </c>
      <c r="C93" s="20">
        <f t="shared" si="7"/>
        <v>2.1772244126730915</v>
      </c>
      <c r="D93" s="20">
        <f t="shared" si="8"/>
        <v>2.0638350707703235</v>
      </c>
      <c r="E93" s="20">
        <f t="shared" si="9"/>
        <v>0.98526808615808892</v>
      </c>
      <c r="F93" s="20">
        <f t="shared" si="10"/>
        <v>-1.4731913841911082E-2</v>
      </c>
      <c r="G93" s="26">
        <f t="shared" si="11"/>
        <v>0.98526808615808892</v>
      </c>
    </row>
    <row r="94" spans="2:7" ht="18" customHeight="1" x14ac:dyDescent="0.3">
      <c r="B94" s="19">
        <v>128</v>
      </c>
      <c r="C94" s="20">
        <f t="shared" si="7"/>
        <v>2.2463947361744965</v>
      </c>
      <c r="D94" s="20">
        <f t="shared" si="8"/>
        <v>2.1330053942717284</v>
      </c>
      <c r="E94" s="20">
        <f t="shared" si="9"/>
        <v>0.98766063239986512</v>
      </c>
      <c r="F94" s="20">
        <f t="shared" si="10"/>
        <v>-1.2339367600134876E-2</v>
      </c>
      <c r="G94" s="26">
        <f t="shared" si="11"/>
        <v>0.98766063239986512</v>
      </c>
    </row>
    <row r="95" spans="2:7" ht="18" customHeight="1" x14ac:dyDescent="0.3">
      <c r="B95" s="21">
        <v>129</v>
      </c>
      <c r="C95" s="20">
        <f t="shared" si="7"/>
        <v>2.3150267637660153</v>
      </c>
      <c r="D95" s="20">
        <f t="shared" si="8"/>
        <v>2.2016374218632473</v>
      </c>
      <c r="E95" s="20">
        <f t="shared" si="9"/>
        <v>0.98969426628867863</v>
      </c>
      <c r="F95" s="20">
        <f t="shared" si="10"/>
        <v>-1.0305733711321374E-2</v>
      </c>
      <c r="G95" s="26">
        <f t="shared" si="11"/>
        <v>0.98969426628867863</v>
      </c>
    </row>
    <row r="96" spans="2:7" ht="18" customHeight="1" x14ac:dyDescent="0.3">
      <c r="B96" s="19">
        <v>130</v>
      </c>
      <c r="C96" s="20">
        <f t="shared" si="7"/>
        <v>2.3831288090228968</v>
      </c>
      <c r="D96" s="20">
        <f t="shared" si="8"/>
        <v>2.2697394671201288</v>
      </c>
      <c r="E96" s="20">
        <f t="shared" si="9"/>
        <v>0.99141690668334415</v>
      </c>
      <c r="F96" s="20">
        <f t="shared" si="10"/>
        <v>-8.5830933166558543E-3</v>
      </c>
      <c r="G96" s="26">
        <f t="shared" si="11"/>
        <v>0.99141690668334415</v>
      </c>
    </row>
    <row r="97" spans="2:7" ht="18" customHeight="1" x14ac:dyDescent="0.3">
      <c r="B97" s="21">
        <v>131</v>
      </c>
      <c r="C97" s="20">
        <f t="shared" si="7"/>
        <v>2.4507089943999323</v>
      </c>
      <c r="D97" s="20">
        <f t="shared" si="8"/>
        <v>2.3373196524971642</v>
      </c>
      <c r="E97" s="20">
        <f t="shared" si="9"/>
        <v>0.99287124162845786</v>
      </c>
      <c r="F97" s="20">
        <f t="shared" si="10"/>
        <v>-7.1287583715421432E-3</v>
      </c>
      <c r="G97" s="26">
        <f t="shared" si="11"/>
        <v>0.99287124162845786</v>
      </c>
    </row>
    <row r="98" spans="2:7" ht="18" customHeight="1" x14ac:dyDescent="0.3">
      <c r="B98" s="19">
        <v>132</v>
      </c>
      <c r="C98" s="20">
        <f t="shared" si="7"/>
        <v>2.517775257045149</v>
      </c>
      <c r="D98" s="20">
        <f t="shared" si="8"/>
        <v>2.404385915142381</v>
      </c>
      <c r="E98" s="20">
        <f t="shared" si="9"/>
        <v>0.99409506747092047</v>
      </c>
      <c r="F98" s="20">
        <f t="shared" si="10"/>
        <v>-5.9049325290795318E-3</v>
      </c>
      <c r="G98" s="26">
        <f t="shared" si="11"/>
        <v>0.99409506747092047</v>
      </c>
    </row>
    <row r="99" spans="2:7" ht="18" customHeight="1" x14ac:dyDescent="0.3">
      <c r="B99" s="21">
        <v>133</v>
      </c>
      <c r="C99" s="20">
        <f t="shared" si="7"/>
        <v>2.5843353543941103</v>
      </c>
      <c r="D99" s="20">
        <f t="shared" si="8"/>
        <v>2.4709460124913423</v>
      </c>
      <c r="E99" s="20">
        <f t="shared" si="9"/>
        <v>0.99512165621554005</v>
      </c>
      <c r="F99" s="20">
        <f t="shared" si="10"/>
        <v>-4.8783437844599487E-3</v>
      </c>
      <c r="G99" s="26">
        <f t="shared" si="11"/>
        <v>0.99512165621554005</v>
      </c>
    </row>
    <row r="100" spans="2:7" ht="18" customHeight="1" x14ac:dyDescent="0.3">
      <c r="B100" s="19">
        <v>134</v>
      </c>
      <c r="C100" s="20">
        <f t="shared" si="7"/>
        <v>2.6503968695546876</v>
      </c>
      <c r="D100" s="20">
        <f t="shared" si="8"/>
        <v>2.5370075276519195</v>
      </c>
      <c r="E100" s="20">
        <f t="shared" si="9"/>
        <v>0.99598013657878259</v>
      </c>
      <c r="F100" s="20">
        <f t="shared" si="10"/>
        <v>-4.0198634212174067E-3</v>
      </c>
      <c r="G100" s="26">
        <f t="shared" si="11"/>
        <v>0.99598013657878259</v>
      </c>
    </row>
    <row r="101" spans="2:7" ht="18" customHeight="1" x14ac:dyDescent="0.3">
      <c r="B101" s="21">
        <v>135</v>
      </c>
      <c r="C101" s="20">
        <f t="shared" si="7"/>
        <v>2.7159672164916477</v>
      </c>
      <c r="D101" s="20">
        <f t="shared" si="8"/>
        <v>2.6025778745888797</v>
      </c>
      <c r="E101" s="20">
        <f t="shared" si="9"/>
        <v>0.99669587693454775</v>
      </c>
      <c r="F101" s="20">
        <f t="shared" si="10"/>
        <v>-3.3041230654522469E-3</v>
      </c>
      <c r="G101" s="26">
        <f t="shared" si="11"/>
        <v>0.99669587693454775</v>
      </c>
    </row>
    <row r="102" spans="2:7" ht="18" customHeight="1" x14ac:dyDescent="0.3">
      <c r="B102" s="19">
        <v>136</v>
      </c>
      <c r="C102" s="20">
        <f t="shared" si="7"/>
        <v>2.7810536450199219</v>
      </c>
      <c r="D102" s="20">
        <f t="shared" si="8"/>
        <v>2.6676643031171539</v>
      </c>
      <c r="E102" s="20">
        <f t="shared" si="9"/>
        <v>0.99729086085402208</v>
      </c>
      <c r="F102" s="20">
        <f t="shared" si="10"/>
        <v>-2.7091391459779235E-3</v>
      </c>
      <c r="G102" s="26">
        <f t="shared" si="11"/>
        <v>0.99729086085402208</v>
      </c>
    </row>
    <row r="103" spans="2:7" ht="18" customHeight="1" x14ac:dyDescent="0.3">
      <c r="B103" s="21">
        <v>137</v>
      </c>
      <c r="C103" s="20">
        <f t="shared" si="7"/>
        <v>2.8456632456149671</v>
      </c>
      <c r="D103" s="20">
        <f t="shared" si="8"/>
        <v>2.732273903712199</v>
      </c>
      <c r="E103" s="20">
        <f t="shared" si="9"/>
        <v>0.99778404818281485</v>
      </c>
      <c r="F103" s="20">
        <f t="shared" si="10"/>
        <v>-2.2159518171851467E-3</v>
      </c>
      <c r="G103" s="26">
        <f t="shared" si="11"/>
        <v>0.99778404818281485</v>
      </c>
    </row>
    <row r="104" spans="2:7" ht="18" customHeight="1" x14ac:dyDescent="0.3">
      <c r="B104" s="19">
        <v>138</v>
      </c>
      <c r="C104" s="20">
        <f t="shared" si="7"/>
        <v>2.9098029540481996</v>
      </c>
      <c r="D104" s="20">
        <f t="shared" si="8"/>
        <v>2.7964136121454315</v>
      </c>
      <c r="E104" s="20">
        <f t="shared" si="9"/>
        <v>0.99819171655330952</v>
      </c>
      <c r="F104" s="20">
        <f t="shared" si="10"/>
        <v>-1.808283446690484E-3</v>
      </c>
      <c r="G104" s="26">
        <f t="shared" si="11"/>
        <v>0.99819171655330952</v>
      </c>
    </row>
    <row r="105" spans="2:7" ht="18" customHeight="1" x14ac:dyDescent="0.3">
      <c r="B105" s="21">
        <v>139</v>
      </c>
      <c r="C105" s="20">
        <f t="shared" si="7"/>
        <v>2.9734795558550826</v>
      </c>
      <c r="D105" s="20">
        <f t="shared" si="8"/>
        <v>2.8600902139523146</v>
      </c>
      <c r="E105" s="20">
        <f t="shared" si="9"/>
        <v>0.9985277798956258</v>
      </c>
      <c r="F105" s="20">
        <f t="shared" si="10"/>
        <v>-1.4722201043742E-3</v>
      </c>
      <c r="G105" s="26">
        <f t="shared" si="11"/>
        <v>0.9985277798956258</v>
      </c>
    </row>
    <row r="106" spans="2:7" ht="18" customHeight="1" x14ac:dyDescent="0.3">
      <c r="B106" s="19">
        <v>140</v>
      </c>
      <c r="C106" s="20">
        <f t="shared" si="7"/>
        <v>3.0366996906430557</v>
      </c>
      <c r="D106" s="20">
        <f t="shared" si="8"/>
        <v>2.9233103487402876</v>
      </c>
      <c r="E106" s="20">
        <f t="shared" si="9"/>
        <v>0.99880408189640546</v>
      </c>
      <c r="F106" s="20">
        <f t="shared" si="10"/>
        <v>-1.1959181035945399E-3</v>
      </c>
      <c r="G106" s="26">
        <f t="shared" si="11"/>
        <v>0.99880408189640546</v>
      </c>
    </row>
    <row r="107" spans="2:7" ht="18" customHeight="1" x14ac:dyDescent="0.3">
      <c r="B107" s="21">
        <v>141</v>
      </c>
      <c r="C107" s="20">
        <f t="shared" si="7"/>
        <v>3.0994698562461616</v>
      </c>
      <c r="D107" s="20">
        <f t="shared" si="8"/>
        <v>2.9860805143433935</v>
      </c>
      <c r="E107" s="20">
        <f t="shared" si="9"/>
        <v>0.99903066347923697</v>
      </c>
      <c r="F107" s="20">
        <f t="shared" si="10"/>
        <v>-9.6933652076303112E-4</v>
      </c>
      <c r="G107" s="26">
        <f t="shared" si="11"/>
        <v>0.99903066347923697</v>
      </c>
    </row>
    <row r="108" spans="2:7" ht="18" customHeight="1" x14ac:dyDescent="0.3">
      <c r="B108" s="19">
        <v>142</v>
      </c>
      <c r="C108" s="20">
        <f t="shared" si="7"/>
        <v>3.1617964127328606</v>
      </c>
      <c r="D108" s="20">
        <f t="shared" si="8"/>
        <v>3.0484070708300925</v>
      </c>
      <c r="E108" s="20">
        <f t="shared" si="9"/>
        <v>0.99921600426810742</v>
      </c>
      <c r="F108" s="20">
        <f t="shared" si="10"/>
        <v>-7.8399573189258387E-4</v>
      </c>
      <c r="G108" s="26">
        <f t="shared" si="11"/>
        <v>0.99921600426810742</v>
      </c>
    </row>
    <row r="109" spans="2:7" ht="18" customHeight="1" x14ac:dyDescent="0.3">
      <c r="B109" s="21">
        <v>143</v>
      </c>
      <c r="C109" s="20">
        <f t="shared" si="7"/>
        <v>3.223685586273211</v>
      </c>
      <c r="D109" s="20">
        <f t="shared" si="8"/>
        <v>3.1102962443704429</v>
      </c>
      <c r="E109" s="20">
        <f t="shared" si="9"/>
        <v>0.99936723867314226</v>
      </c>
      <c r="F109" s="20">
        <f t="shared" si="10"/>
        <v>-6.3276132685774478E-4</v>
      </c>
      <c r="G109" s="26">
        <f t="shared" si="11"/>
        <v>0.99936723867314226</v>
      </c>
    </row>
    <row r="110" spans="2:7" ht="18" customHeight="1" x14ac:dyDescent="0.3">
      <c r="B110" s="19">
        <v>144</v>
      </c>
      <c r="C110" s="20">
        <f t="shared" si="7"/>
        <v>3.2851434728713094</v>
      </c>
      <c r="D110" s="20">
        <f t="shared" si="8"/>
        <v>3.1717541309685413</v>
      </c>
      <c r="E110" s="20">
        <f t="shared" si="9"/>
        <v>0.99949034773460532</v>
      </c>
      <c r="F110" s="20">
        <f t="shared" si="10"/>
        <v>-5.0965226539467778E-4</v>
      </c>
      <c r="G110" s="26">
        <f t="shared" si="11"/>
        <v>0.99949034773460532</v>
      </c>
    </row>
    <row r="111" spans="2:7" ht="18" customHeight="1" x14ac:dyDescent="0.3">
      <c r="B111" s="21">
        <v>145</v>
      </c>
      <c r="C111" s="20">
        <f t="shared" si="7"/>
        <v>3.3461760419685715</v>
      </c>
      <c r="D111" s="20">
        <f t="shared" si="8"/>
        <v>3.2327867000658035</v>
      </c>
      <c r="E111" s="20">
        <f t="shared" si="9"/>
        <v>0.99959032820481486</v>
      </c>
      <c r="F111" s="20">
        <f t="shared" si="10"/>
        <v>-4.096717951851403E-4</v>
      </c>
      <c r="G111" s="26">
        <f t="shared" si="11"/>
        <v>0.99959032820481486</v>
      </c>
    </row>
    <row r="112" spans="2:7" ht="18" customHeight="1" x14ac:dyDescent="0.3">
      <c r="B112" s="19">
        <v>146</v>
      </c>
      <c r="C112" s="20">
        <f t="shared" ref="C112:C116" si="12">(LN(B112/$C$4)+($C$10-$C$11+($C$9^2)/2)*$C$5)/($C$9*SQRT($C$5))</f>
        <v>3.4067891399231884</v>
      </c>
      <c r="D112" s="20">
        <f t="shared" ref="D112:D116" si="13">C112-($C$9*SQRT($C$5))</f>
        <v>3.2933997980204204</v>
      </c>
      <c r="E112" s="20">
        <f t="shared" si="9"/>
        <v>0.99967134056501805</v>
      </c>
      <c r="F112" s="20">
        <f t="shared" si="10"/>
        <v>-3.2865943498194827E-4</v>
      </c>
      <c r="G112" s="26">
        <f t="shared" si="11"/>
        <v>0.99967134056501805</v>
      </c>
    </row>
    <row r="113" spans="2:7" ht="18" customHeight="1" x14ac:dyDescent="0.3">
      <c r="B113" s="21">
        <v>147</v>
      </c>
      <c r="C113" s="20">
        <f t="shared" si="12"/>
        <v>3.4669884933708266</v>
      </c>
      <c r="D113" s="20">
        <f t="shared" si="13"/>
        <v>3.3535991514680585</v>
      </c>
      <c r="E113" s="20">
        <f t="shared" si="9"/>
        <v>0.99973683778985811</v>
      </c>
      <c r="F113" s="20">
        <f t="shared" si="10"/>
        <v>-2.6316221014188734E-4</v>
      </c>
      <c r="G113" s="26">
        <f t="shared" si="11"/>
        <v>0.99973683778985811</v>
      </c>
    </row>
    <row r="114" spans="2:7" ht="18" customHeight="1" x14ac:dyDescent="0.3">
      <c r="B114" s="19">
        <v>148</v>
      </c>
      <c r="C114" s="20">
        <f t="shared" si="12"/>
        <v>3.5267797124714049</v>
      </c>
      <c r="D114" s="20">
        <f t="shared" si="13"/>
        <v>3.4133903705686368</v>
      </c>
      <c r="E114" s="20">
        <f t="shared" si="9"/>
        <v>0.99978967670780228</v>
      </c>
      <c r="F114" s="20">
        <f t="shared" si="10"/>
        <v>-2.1032329219772272E-4</v>
      </c>
      <c r="G114" s="26">
        <f t="shared" si="11"/>
        <v>0.99978967670780228</v>
      </c>
    </row>
    <row r="115" spans="2:7" ht="18" customHeight="1" x14ac:dyDescent="0.3">
      <c r="B115" s="21">
        <v>149</v>
      </c>
      <c r="C115" s="20">
        <f t="shared" si="12"/>
        <v>3.586168294046546</v>
      </c>
      <c r="D115" s="20">
        <f t="shared" si="13"/>
        <v>3.472778952143778</v>
      </c>
      <c r="E115" s="20">
        <f t="shared" si="9"/>
        <v>0.99983221378086917</v>
      </c>
      <c r="F115" s="20">
        <f t="shared" si="10"/>
        <v>-1.677862191308277E-4</v>
      </c>
      <c r="G115" s="26">
        <f t="shared" si="11"/>
        <v>0.99983221378086917</v>
      </c>
    </row>
    <row r="116" spans="2:7" ht="18" customHeight="1" x14ac:dyDescent="0.3">
      <c r="B116" s="19">
        <v>150</v>
      </c>
      <c r="C116" s="20">
        <f t="shared" si="12"/>
        <v>3.6451596246120981</v>
      </c>
      <c r="D116" s="20">
        <f t="shared" si="13"/>
        <v>3.53177028270933</v>
      </c>
      <c r="E116" s="20">
        <f t="shared" si="9"/>
        <v>0.99986638705750785</v>
      </c>
      <c r="F116" s="20">
        <f t="shared" si="10"/>
        <v>-1.3361294249214506E-4</v>
      </c>
      <c r="G116" s="26">
        <f t="shared" si="11"/>
        <v>0.99986638705750785</v>
      </c>
    </row>
    <row r="117" spans="2:7" ht="18" customHeight="1" x14ac:dyDescent="0.3">
      <c r="B117" s="22"/>
      <c r="D117" s="23"/>
      <c r="E117" s="24"/>
      <c r="F117" s="24"/>
    </row>
    <row r="118" spans="2:7" ht="18" customHeight="1" x14ac:dyDescent="0.3">
      <c r="B118" s="25"/>
      <c r="D118" s="23"/>
      <c r="E118" s="24"/>
      <c r="F118" s="24"/>
    </row>
    <row r="119" spans="2:7" ht="18" customHeight="1" x14ac:dyDescent="0.3">
      <c r="B119" s="22"/>
      <c r="D119" s="23"/>
      <c r="E119" s="24"/>
      <c r="F119" s="24"/>
    </row>
    <row r="120" spans="2:7" ht="18" customHeight="1" x14ac:dyDescent="0.3">
      <c r="B120" s="25"/>
      <c r="D120" s="23"/>
      <c r="E120" s="24"/>
      <c r="F120" s="24"/>
    </row>
    <row r="121" spans="2:7" ht="18" customHeight="1" x14ac:dyDescent="0.3">
      <c r="B121" s="22"/>
      <c r="D121" s="23"/>
      <c r="E121" s="24"/>
      <c r="F121" s="24"/>
    </row>
    <row r="122" spans="2:7" ht="18" customHeight="1" x14ac:dyDescent="0.3">
      <c r="B122" s="25"/>
      <c r="D122" s="23"/>
      <c r="E122" s="24"/>
      <c r="F122" s="24"/>
    </row>
    <row r="123" spans="2:7" ht="18" customHeight="1" x14ac:dyDescent="0.3">
      <c r="B123" s="22"/>
      <c r="D123" s="23"/>
      <c r="E123" s="24"/>
      <c r="F123" s="24"/>
    </row>
    <row r="124" spans="2:7" ht="18" customHeight="1" x14ac:dyDescent="0.3">
      <c r="B124" s="25"/>
      <c r="D124" s="23"/>
      <c r="E124" s="24"/>
      <c r="F124" s="24"/>
    </row>
    <row r="125" spans="2:7" ht="18" customHeight="1" x14ac:dyDescent="0.3">
      <c r="B125" s="22"/>
      <c r="D125" s="23"/>
      <c r="E125" s="24"/>
      <c r="F125" s="24"/>
    </row>
    <row r="126" spans="2:7" ht="18" customHeight="1" x14ac:dyDescent="0.3">
      <c r="B126" s="25"/>
      <c r="D126" s="23"/>
      <c r="E126" s="24"/>
      <c r="F126" s="24"/>
    </row>
    <row r="127" spans="2:7" ht="18" customHeight="1" x14ac:dyDescent="0.3">
      <c r="B127" s="22"/>
      <c r="D127" s="23"/>
      <c r="E127" s="24"/>
      <c r="F127" s="24"/>
    </row>
    <row r="128" spans="2:7" ht="18" customHeight="1" x14ac:dyDescent="0.3">
      <c r="B128" s="25"/>
      <c r="D128" s="23"/>
      <c r="E128" s="24"/>
      <c r="F128" s="24"/>
    </row>
    <row r="129" spans="2:6" ht="18" customHeight="1" x14ac:dyDescent="0.3">
      <c r="B129" s="22"/>
      <c r="D129" s="23"/>
      <c r="E129" s="24"/>
      <c r="F129" s="24"/>
    </row>
    <row r="130" spans="2:6" ht="18" customHeight="1" x14ac:dyDescent="0.3">
      <c r="B130" s="25"/>
      <c r="D130" s="23"/>
      <c r="E130" s="24"/>
      <c r="F130" s="24"/>
    </row>
    <row r="131" spans="2:6" ht="18" customHeight="1" x14ac:dyDescent="0.3">
      <c r="B131" s="22"/>
      <c r="D131" s="23"/>
      <c r="E131" s="24"/>
      <c r="F131" s="24"/>
    </row>
    <row r="132" spans="2:6" ht="18" customHeight="1" x14ac:dyDescent="0.3">
      <c r="B132" s="25"/>
      <c r="D132" s="23"/>
      <c r="E132" s="24"/>
      <c r="F132" s="24"/>
    </row>
    <row r="133" spans="2:6" ht="18" customHeight="1" x14ac:dyDescent="0.3">
      <c r="B133" s="22"/>
      <c r="D133" s="23"/>
      <c r="E133" s="24"/>
      <c r="F133" s="24"/>
    </row>
    <row r="134" spans="2:6" ht="18" customHeight="1" x14ac:dyDescent="0.3">
      <c r="B134" s="25"/>
      <c r="D134" s="23"/>
      <c r="E134" s="24"/>
      <c r="F134" s="24"/>
    </row>
    <row r="135" spans="2:6" ht="18" customHeight="1" x14ac:dyDescent="0.3">
      <c r="B135" s="22"/>
      <c r="D135" s="23"/>
      <c r="E135" s="24"/>
      <c r="F135" s="24"/>
    </row>
    <row r="136" spans="2:6" ht="18" customHeight="1" x14ac:dyDescent="0.3">
      <c r="B136" s="25"/>
      <c r="D136" s="23"/>
      <c r="E136" s="24"/>
      <c r="F136" s="24"/>
    </row>
    <row r="137" spans="2:6" ht="18" customHeight="1" x14ac:dyDescent="0.3">
      <c r="B137" s="22"/>
      <c r="D137" s="23"/>
      <c r="E137" s="24"/>
      <c r="F137" s="24"/>
    </row>
    <row r="138" spans="2:6" ht="18" customHeight="1" x14ac:dyDescent="0.3">
      <c r="B138" s="25"/>
      <c r="D138" s="23"/>
      <c r="E138" s="24"/>
      <c r="F138" s="24"/>
    </row>
    <row r="139" spans="2:6" ht="18" customHeight="1" x14ac:dyDescent="0.3">
      <c r="B139" s="22"/>
      <c r="D139" s="23"/>
      <c r="E139" s="24"/>
      <c r="F139" s="24"/>
    </row>
    <row r="140" spans="2:6" ht="18" customHeight="1" x14ac:dyDescent="0.3">
      <c r="B140" s="25"/>
      <c r="D140" s="23"/>
      <c r="E140" s="24"/>
      <c r="F140" s="24"/>
    </row>
    <row r="141" spans="2:6" ht="18" customHeight="1" x14ac:dyDescent="0.3">
      <c r="B141" s="22"/>
      <c r="D141" s="23"/>
      <c r="E141" s="24"/>
      <c r="F141" s="24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Protective put delta</vt:lpstr>
      <vt:lpstr>Fig Protective put delta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akshit gupta</dc:creator>
  <cp:lastModifiedBy>Longin</cp:lastModifiedBy>
  <dcterms:created xsi:type="dcterms:W3CDTF">2021-06-20T17:46:49Z</dcterms:created>
  <dcterms:modified xsi:type="dcterms:W3CDTF">2022-04-10T21:46:47Z</dcterms:modified>
</cp:coreProperties>
</file>