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Volumes/GoogleDrive/My Drive/Research /Simtrade - Posts (serie) /Serie 2/Series 2 - Models/"/>
    </mc:Choice>
  </mc:AlternateContent>
  <xr:revisionPtr revIDLastSave="0" documentId="13_ncr:1_{A0B905CC-5C2C-194B-BB0B-8F1B5664440E}" xr6:coauthVersionLast="47" xr6:coauthVersionMax="47" xr10:uidLastSave="{00000000-0000-0000-0000-000000000000}"/>
  <bookViews>
    <workbookView xWindow="380" yWindow="60" windowWidth="28040" windowHeight="17440" xr2:uid="{05B66EAB-A708-FB42-99B6-D162AD71A6ED}"/>
  </bookViews>
  <sheets>
    <sheet name="Data" sheetId="1" r:id="rId1"/>
    <sheet name="S&amp;P500_analysis" sheetId="2" r:id="rId2"/>
    <sheet name="S&amp;P500_contraction_period" sheetId="3" r:id="rId3"/>
  </sheets>
  <definedNames>
    <definedName name="_xlnm._FilterDatabase" localSheetId="0" hidden="1">Data!$B$4:$C$4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3" i="1" s="1"/>
  <c r="H2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10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6" i="1"/>
</calcChain>
</file>

<file path=xl/sharedStrings.xml><?xml version="1.0" encoding="utf-8"?>
<sst xmlns="http://schemas.openxmlformats.org/spreadsheetml/2006/main" count="22" uniqueCount="21">
  <si>
    <t>Date</t>
  </si>
  <si>
    <t>Price</t>
  </si>
  <si>
    <t>S&amp;P500 Index Time Series Analysis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</si>
  <si>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</si>
  <si>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</si>
  <si>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</si>
  <si>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</si>
  <si>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</si>
  <si>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</si>
  <si>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</si>
  <si>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</si>
  <si>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</si>
  <si>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</si>
  <si>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</si>
  <si>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</si>
  <si>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</si>
  <si>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Contraction Period</t>
  </si>
  <si>
    <t>Annualised Returns</t>
  </si>
  <si>
    <t>Annualised Volatility</t>
  </si>
  <si>
    <t>Sharpe Ratio</t>
  </si>
  <si>
    <t>S&amp;P500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</si>
</sst>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2060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17" fontId="0" fillId="0" borderId="0" xfId="0" applyNumberFormat="1"/>
    <xf numFmtId="4" fontId="0" fillId="0" borderId="0" xfId="0" applyNumberFormat="1"/>
    <xf numFmtId="10" fontId="0" fillId="0" borderId="0" xfId="1" applyNumberFormat="1" applyFont="1"/>
    <xf numFmtId="0" fontId="0" fillId="0" borderId="0" xfId="0" applyFill="1" applyBorder="1" applyAlignment="1"/>
    <xf numFmtId="0" fontId="0" fillId="0" borderId="2" xfId="0" applyFill="1" applyBorder="1" applyAlignment="1"/>
    <xf numFmtId="0" fontId="4" fillId="0" borderId="3" xfId="0" applyFont="1" applyFill="1" applyBorder="1" applyAlignment="1">
      <alignment horizontal="centerContinuous"/>
    </xf>
    <xf numFmtId="10" fontId="0" fillId="0" borderId="0" xfId="1" applyNumberFormat="1" applyFont="1" applyFill="1" applyBorder="1" applyAlignment="1"/>
    <xf numFmtId="164" fontId="0" fillId="0" borderId="0" xfId="0" applyNumberFormat="1" applyFill="1" applyBorder="1" applyAlignment="1"/>
    <xf numFmtId="164" fontId="0" fillId="0" borderId="0" xfId="1" applyNumberFormat="1" applyFont="1" applyFill="1" applyBorder="1" applyAlignment="1"/>
    <xf numFmtId="2" fontId="0" fillId="0" borderId="0" xfId="1" applyNumberFormat="1" applyFont="1"/>
    <xf numFmtId="0" fontId="2" fillId="0" borderId="1" xfId="0" applyFont="1" applyBorder="1"/>
    <xf numFmtId="0" fontId="2" fillId="0" borderId="1" xfId="0" applyFont="1" applyFill="1" applyBorder="1"/>
    <xf numFmtId="0" fontId="2" fillId="0" borderId="4" xfId="0" applyFont="1" applyBorder="1"/>
    <xf numFmtId="10" fontId="3" fillId="0" borderId="5" xfId="1" applyNumberFormat="1" applyFont="1" applyBorder="1"/>
    <xf numFmtId="0" fontId="2" fillId="0" borderId="6" xfId="0" applyFont="1" applyBorder="1"/>
    <xf numFmtId="10" fontId="3" fillId="0" borderId="7" xfId="1" applyNumberFormat="1" applyFont="1" applyBorder="1"/>
    <xf numFmtId="0" fontId="2" fillId="0" borderId="8" xfId="0" applyFont="1" applyBorder="1"/>
    <xf numFmtId="2" fontId="3" fillId="0" borderId="9" xfId="0" applyNumberFormat="1" applyFont="1" applyBorder="1"/>
    <xf numFmtId="0" fontId="5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solidFill>
                  <a:schemeClr val="tx1"/>
                </a:solidFill>
              </a:rPr>
              <a:t>S&amp;P500 historical returns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Data!$D$4</c:f>
              <c:strCache>
                <c:ptCount val="1"/>
                <c:pt idx="0">
                  <c:v>S&amp;P500 returns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olid"/>
              </a:ln>
              <a:effectLst/>
            </c:spPr>
            <c:trendlineType val="movingAvg"/>
            <c:period val="20"/>
            <c:dispRSqr val="0"/>
            <c:dispEq val="0"/>
          </c:trendline>
          <c:cat>
            <c:numRef>
              <c:f>Data!$B$5:$B$267</c:f>
              <c:numCache>
                <c:formatCode>mmm\-yy</c:formatCode>
                <c:ptCount val="26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</c:numCache>
            </c:numRef>
          </c:cat>
          <c:val>
            <c:numRef>
              <c:f>Data!$D$5:$D$267</c:f>
              <c:numCache>
                <c:formatCode>0.00%</c:formatCode>
                <c:ptCount val="263"/>
                <c:pt idx="1">
                  <c:v>-2.0313062610448358E-2</c:v>
                </c:pt>
                <c:pt idx="2">
                  <c:v>9.2323812122223556E-2</c:v>
                </c:pt>
                <c:pt idx="3">
                  <c:v>-3.1279977258077872E-2</c:v>
                </c:pt>
                <c:pt idx="4">
                  <c:v>-2.2158698229963615E-2</c:v>
                </c:pt>
                <c:pt idx="5">
                  <c:v>2.3651631156730649E-2</c:v>
                </c:pt>
                <c:pt idx="6">
                  <c:v>-1.647625326436223E-2</c:v>
                </c:pt>
                <c:pt idx="7">
                  <c:v>5.8928157588211842E-2</c:v>
                </c:pt>
                <c:pt idx="8">
                  <c:v>-5.4966292284748544E-2</c:v>
                </c:pt>
                <c:pt idx="9">
                  <c:v>-4.9617849736629414E-3</c:v>
                </c:pt>
                <c:pt idx="10">
                  <c:v>-8.3456133710587313E-2</c:v>
                </c:pt>
                <c:pt idx="11">
                  <c:v>4.0451932227232121E-3</c:v>
                </c:pt>
                <c:pt idx="12">
                  <c:v>3.4050246450141819E-2</c:v>
                </c:pt>
                <c:pt idx="13">
                  <c:v>-9.6831090416541171E-2</c:v>
                </c:pt>
                <c:pt idx="14">
                  <c:v>-6.635854393013127E-2</c:v>
                </c:pt>
                <c:pt idx="15">
                  <c:v>7.4007010555980454E-2</c:v>
                </c:pt>
                <c:pt idx="16">
                  <c:v>5.0772876986084174E-3</c:v>
                </c:pt>
                <c:pt idx="17">
                  <c:v>-2.5354152249423972E-2</c:v>
                </c:pt>
                <c:pt idx="18">
                  <c:v>-1.0798221205900169E-2</c:v>
                </c:pt>
                <c:pt idx="19">
                  <c:v>-6.6255605887467039E-2</c:v>
                </c:pt>
                <c:pt idx="20">
                  <c:v>-8.5256615246989922E-2</c:v>
                </c:pt>
                <c:pt idx="21">
                  <c:v>1.7937188329115412E-2</c:v>
                </c:pt>
                <c:pt idx="22">
                  <c:v>7.2484350433373146E-2</c:v>
                </c:pt>
                <c:pt idx="23">
                  <c:v>7.545292033896033E-3</c:v>
                </c:pt>
                <c:pt idx="24">
                  <c:v>-1.5696373666933345E-2</c:v>
                </c:pt>
                <c:pt idx="25">
                  <c:v>-2.0984886675167722E-2</c:v>
                </c:pt>
                <c:pt idx="26">
                  <c:v>3.6080076252758407E-2</c:v>
                </c:pt>
                <c:pt idx="27">
                  <c:v>-6.3384682784413518E-2</c:v>
                </c:pt>
                <c:pt idx="28">
                  <c:v>-9.122942297125956E-3</c:v>
                </c:pt>
                <c:pt idx="29">
                  <c:v>-7.5214343275906148E-2</c:v>
                </c:pt>
                <c:pt idx="30">
                  <c:v>-8.2299871837899052E-2</c:v>
                </c:pt>
                <c:pt idx="31">
                  <c:v>4.8695443903156652E-3</c:v>
                </c:pt>
                <c:pt idx="32">
                  <c:v>-0.11656116844786664</c:v>
                </c:pt>
                <c:pt idx="33">
                  <c:v>8.2914421028757151E-2</c:v>
                </c:pt>
                <c:pt idx="34">
                  <c:v>5.550058467611222E-2</c:v>
                </c:pt>
                <c:pt idx="35">
                  <c:v>-6.2229277129875436E-2</c:v>
                </c:pt>
                <c:pt idx="36">
                  <c:v>-2.7797493671422965E-2</c:v>
                </c:pt>
                <c:pt idx="37">
                  <c:v>-1.7149844258839787E-2</c:v>
                </c:pt>
                <c:pt idx="38">
                  <c:v>8.3228742528296627E-3</c:v>
                </c:pt>
                <c:pt idx="39">
                  <c:v>7.7927350029476733E-2</c:v>
                </c:pt>
                <c:pt idx="40">
                  <c:v>4.9645665489287727E-2</c:v>
                </c:pt>
                <c:pt idx="41">
                  <c:v>1.125862601085219E-2</c:v>
                </c:pt>
                <c:pt idx="42">
                  <c:v>1.9128348974846124E-2</c:v>
                </c:pt>
                <c:pt idx="43">
                  <c:v>1.4680501294563735E-2</c:v>
                </c:pt>
                <c:pt idx="44">
                  <c:v>-1.2016232567985653E-2</c:v>
                </c:pt>
                <c:pt idx="45">
                  <c:v>5.3504268464946513E-2</c:v>
                </c:pt>
                <c:pt idx="46">
                  <c:v>7.1032253560451564E-3</c:v>
                </c:pt>
                <c:pt idx="47">
                  <c:v>4.9518899306471208E-2</c:v>
                </c:pt>
                <c:pt idx="48">
                  <c:v>1.7128882262967212E-2</c:v>
                </c:pt>
                <c:pt idx="49">
                  <c:v>1.2135100829125884E-2</c:v>
                </c:pt>
                <c:pt idx="50">
                  <c:v>-1.6494220669989047E-2</c:v>
                </c:pt>
                <c:pt idx="51">
                  <c:v>-1.6933393494544095E-2</c:v>
                </c:pt>
                <c:pt idx="52">
                  <c:v>1.2011024205564368E-2</c:v>
                </c:pt>
                <c:pt idx="53">
                  <c:v>1.7829189249312503E-2</c:v>
                </c:pt>
                <c:pt idx="54">
                  <c:v>-3.4892238215330364E-2</c:v>
                </c:pt>
                <c:pt idx="55">
                  <c:v>2.284720571713859E-3</c:v>
                </c:pt>
                <c:pt idx="56">
                  <c:v>9.3203368022064838E-3</c:v>
                </c:pt>
                <c:pt idx="57">
                  <c:v>1.391695587821374E-2</c:v>
                </c:pt>
                <c:pt idx="58">
                  <c:v>3.7868779461133012E-2</c:v>
                </c:pt>
                <c:pt idx="59">
                  <c:v>3.1942491193192112E-2</c:v>
                </c:pt>
                <c:pt idx="60">
                  <c:v>-2.5615747968515911E-2</c:v>
                </c:pt>
                <c:pt idx="61">
                  <c:v>1.8726934874337724E-2</c:v>
                </c:pt>
                <c:pt idx="62">
                  <c:v>-1.930275225452871E-2</c:v>
                </c:pt>
                <c:pt idx="63">
                  <c:v>-2.031351934767037E-2</c:v>
                </c:pt>
                <c:pt idx="64">
                  <c:v>2.9512223385105795E-2</c:v>
                </c:pt>
                <c:pt idx="65">
                  <c:v>-1.4268747689802155E-4</c:v>
                </c:pt>
                <c:pt idx="66">
                  <c:v>3.5336451864729147E-2</c:v>
                </c:pt>
                <c:pt idx="67">
                  <c:v>-1.1285467972359155E-2</c:v>
                </c:pt>
                <c:pt idx="68">
                  <c:v>6.9249074268589216E-3</c:v>
                </c:pt>
                <c:pt idx="69">
                  <c:v>-1.7899994313773929E-2</c:v>
                </c:pt>
                <c:pt idx="70">
                  <c:v>3.4581237676988605E-2</c:v>
                </c:pt>
                <c:pt idx="71">
                  <c:v>-9.528500142413687E-4</c:v>
                </c:pt>
                <c:pt idx="72">
                  <c:v>2.5147961230518261E-2</c:v>
                </c:pt>
                <c:pt idx="73">
                  <c:v>4.529940641520396E-4</c:v>
                </c:pt>
                <c:pt idx="74">
                  <c:v>1.1003842360389883E-2</c:v>
                </c:pt>
                <c:pt idx="75">
                  <c:v>1.2113265284213585E-2</c:v>
                </c:pt>
                <c:pt idx="76">
                  <c:v>-3.1404913585891703E-2</c:v>
                </c:pt>
                <c:pt idx="77">
                  <c:v>8.6604285391806066E-5</c:v>
                </c:pt>
                <c:pt idx="78">
                  <c:v>5.072924191958309E-3</c:v>
                </c:pt>
                <c:pt idx="79">
                  <c:v>2.105112458799209E-2</c:v>
                </c:pt>
                <c:pt idx="80">
                  <c:v>2.4269376195304011E-2</c:v>
                </c:pt>
                <c:pt idx="81">
                  <c:v>3.1021836917226073E-2</c:v>
                </c:pt>
                <c:pt idx="82">
                  <c:v>1.6332505122359679E-2</c:v>
                </c:pt>
                <c:pt idx="83">
                  <c:v>1.2536835916847028E-2</c:v>
                </c:pt>
                <c:pt idx="84">
                  <c:v>1.3961172524527271E-2</c:v>
                </c:pt>
                <c:pt idx="85">
                  <c:v>-2.2088305664389823E-2</c:v>
                </c:pt>
                <c:pt idx="86">
                  <c:v>9.9304839152859412E-3</c:v>
                </c:pt>
                <c:pt idx="87">
                  <c:v>4.2379836237605301E-2</c:v>
                </c:pt>
                <c:pt idx="88">
                  <c:v>3.2030723748061214E-2</c:v>
                </c:pt>
                <c:pt idx="89">
                  <c:v>-1.7976930819991094E-2</c:v>
                </c:pt>
                <c:pt idx="90">
                  <c:v>-3.2504500841186675E-2</c:v>
                </c:pt>
                <c:pt idx="91">
                  <c:v>1.2781559065278813E-2</c:v>
                </c:pt>
                <c:pt idx="92">
                  <c:v>3.5168283637491062E-2</c:v>
                </c:pt>
                <c:pt idx="93">
                  <c:v>1.4713557788708606E-2</c:v>
                </c:pt>
                <c:pt idx="94">
                  <c:v>-4.5042789369416157E-2</c:v>
                </c:pt>
                <c:pt idx="95">
                  <c:v>-8.6659298048018304E-3</c:v>
                </c:pt>
                <c:pt idx="96">
                  <c:v>-6.3113909602276946E-2</c:v>
                </c:pt>
                <c:pt idx="97">
                  <c:v>-3.5379707842082095E-2</c:v>
                </c:pt>
                <c:pt idx="98">
                  <c:v>-5.9774122413739049E-3</c:v>
                </c:pt>
                <c:pt idx="99">
                  <c:v>4.6450939660056381E-2</c:v>
                </c:pt>
                <c:pt idx="100">
                  <c:v>1.0617586652650165E-2</c:v>
                </c:pt>
                <c:pt idx="101">
                  <c:v>-8.98835504310454E-2</c:v>
                </c:pt>
                <c:pt idx="102">
                  <c:v>-9.9083004864562122E-3</c:v>
                </c:pt>
                <c:pt idx="103">
                  <c:v>1.2116797460712942E-2</c:v>
                </c:pt>
                <c:pt idx="104">
                  <c:v>-9.5180786774375359E-2</c:v>
                </c:pt>
                <c:pt idx="105">
                  <c:v>-0.18563648644598751</c:v>
                </c:pt>
                <c:pt idx="106">
                  <c:v>-7.7798346417088868E-2</c:v>
                </c:pt>
                <c:pt idx="107">
                  <c:v>7.7911357772817548E-3</c:v>
                </c:pt>
                <c:pt idx="108">
                  <c:v>-8.9549885511070959E-2</c:v>
                </c:pt>
                <c:pt idx="109">
                  <c:v>-0.11645654382051443</c:v>
                </c:pt>
                <c:pt idx="110">
                  <c:v>8.1952736214643773E-2</c:v>
                </c:pt>
                <c:pt idx="111">
                  <c:v>8.9772214920969498E-2</c:v>
                </c:pt>
                <c:pt idx="112">
                  <c:v>5.1720558420882315E-2</c:v>
                </c:pt>
                <c:pt idx="113">
                  <c:v>1.9581606407012827E-4</c:v>
                </c:pt>
                <c:pt idx="114">
                  <c:v>7.1521977088891908E-2</c:v>
                </c:pt>
                <c:pt idx="115">
                  <c:v>3.3009321348136535E-2</c:v>
                </c:pt>
                <c:pt idx="116">
                  <c:v>3.5100104155946166E-2</c:v>
                </c:pt>
                <c:pt idx="117">
                  <c:v>-1.9959865222177731E-2</c:v>
                </c:pt>
                <c:pt idx="118">
                  <c:v>5.5779015582807137E-2</c:v>
                </c:pt>
                <c:pt idx="119">
                  <c:v>1.7614546700982087E-2</c:v>
                </c:pt>
                <c:pt idx="120">
                  <c:v>-3.7675141059320766E-2</c:v>
                </c:pt>
                <c:pt idx="121">
                  <c:v>2.8114744036660498E-2</c:v>
                </c:pt>
                <c:pt idx="122">
                  <c:v>5.7132760645483123E-2</c:v>
                </c:pt>
                <c:pt idx="123">
                  <c:v>1.4651468311863144E-2</c:v>
                </c:pt>
                <c:pt idx="124">
                  <c:v>-8.5531653633770133E-2</c:v>
                </c:pt>
                <c:pt idx="125">
                  <c:v>-5.5388380132376618E-2</c:v>
                </c:pt>
                <c:pt idx="126">
                  <c:v>6.6515783274589638E-2</c:v>
                </c:pt>
                <c:pt idx="127">
                  <c:v>-4.8611803170382606E-2</c:v>
                </c:pt>
                <c:pt idx="128">
                  <c:v>8.3928475095282604E-2</c:v>
                </c:pt>
                <c:pt idx="129">
                  <c:v>3.6193000710687595E-2</c:v>
                </c:pt>
                <c:pt idx="130">
                  <c:v>-2.2929094870601432E-3</c:v>
                </c:pt>
                <c:pt idx="131">
                  <c:v>6.3256517221926059E-2</c:v>
                </c:pt>
                <c:pt idx="132">
                  <c:v>2.239298525651701E-2</c:v>
                </c:pt>
                <c:pt idx="133">
                  <c:v>3.1456595040144836E-2</c:v>
                </c:pt>
                <c:pt idx="134">
                  <c:v>-1.0478506829378123E-3</c:v>
                </c:pt>
                <c:pt idx="135">
                  <c:v>2.809691636712916E-2</c:v>
                </c:pt>
                <c:pt idx="136">
                  <c:v>-1.3592893899637262E-2</c:v>
                </c:pt>
                <c:pt idx="137">
                  <c:v>-1.8426233301897538E-2</c:v>
                </c:pt>
                <c:pt idx="138">
                  <c:v>-2.1708367435427242E-2</c:v>
                </c:pt>
                <c:pt idx="139">
                  <c:v>-5.8467491619120418E-2</c:v>
                </c:pt>
                <c:pt idx="140">
                  <c:v>-7.4467127542783104E-2</c:v>
                </c:pt>
                <c:pt idx="141">
                  <c:v>0.10230659165059017</c:v>
                </c:pt>
                <c:pt idx="142">
                  <c:v>-5.0714834366809821E-3</c:v>
                </c:pt>
                <c:pt idx="143">
                  <c:v>8.4965534941463527E-3</c:v>
                </c:pt>
                <c:pt idx="144">
                  <c:v>4.2659999011137491E-2</c:v>
                </c:pt>
                <c:pt idx="145">
                  <c:v>3.9787331386417914E-2</c:v>
                </c:pt>
                <c:pt idx="146">
                  <c:v>3.0851535762571346E-2</c:v>
                </c:pt>
                <c:pt idx="147">
                  <c:v>-7.5257447960486246E-3</c:v>
                </c:pt>
                <c:pt idx="148">
                  <c:v>-6.4699250170469236E-2</c:v>
                </c:pt>
                <c:pt idx="149">
                  <c:v>3.8792661243837456E-2</c:v>
                </c:pt>
                <c:pt idx="150">
                  <c:v>1.2518948972710817E-2</c:v>
                </c:pt>
                <c:pt idx="151">
                  <c:v>1.9570602004381984E-2</c:v>
                </c:pt>
                <c:pt idx="152">
                  <c:v>2.394705705020073E-2</c:v>
                </c:pt>
                <c:pt idx="153">
                  <c:v>-1.9987836058499683E-2</c:v>
                </c:pt>
                <c:pt idx="154">
                  <c:v>2.8426587376603443E-3</c:v>
                </c:pt>
                <c:pt idx="155">
                  <c:v>7.0434471114575181E-3</c:v>
                </c:pt>
                <c:pt idx="156">
                  <c:v>4.9197760692578335E-2</c:v>
                </c:pt>
                <c:pt idx="157">
                  <c:v>1.0999881888155871E-2</c:v>
                </c:pt>
                <c:pt idx="158">
                  <c:v>3.535536713008354E-2</c:v>
                </c:pt>
                <c:pt idx="159">
                  <c:v>1.7924162116924588E-2</c:v>
                </c:pt>
                <c:pt idx="160">
                  <c:v>2.0550174751576469E-2</c:v>
                </c:pt>
                <c:pt idx="161">
                  <c:v>-1.5112952997701294E-2</c:v>
                </c:pt>
                <c:pt idx="162">
                  <c:v>4.8277757876973679E-2</c:v>
                </c:pt>
                <c:pt idx="163">
                  <c:v>-3.179826168331884E-2</c:v>
                </c:pt>
                <c:pt idx="164">
                  <c:v>2.9315544388002535E-2</c:v>
                </c:pt>
                <c:pt idx="165">
                  <c:v>4.3629977912082465E-2</c:v>
                </c:pt>
                <c:pt idx="166">
                  <c:v>2.7663279564206007E-2</c:v>
                </c:pt>
                <c:pt idx="167">
                  <c:v>2.328951485450324E-2</c:v>
                </c:pt>
                <c:pt idx="168">
                  <c:v>-3.6231396526946812E-2</c:v>
                </c:pt>
                <c:pt idx="169">
                  <c:v>4.2213382157548759E-2</c:v>
                </c:pt>
                <c:pt idx="170">
                  <c:v>6.9082404225633224E-3</c:v>
                </c:pt>
                <c:pt idx="171">
                  <c:v>6.1816510284721333E-3</c:v>
                </c:pt>
                <c:pt idx="172">
                  <c:v>2.0812198017934665E-2</c:v>
                </c:pt>
                <c:pt idx="173">
                  <c:v>1.8878978754786419E-2</c:v>
                </c:pt>
                <c:pt idx="174">
                  <c:v>-1.5194720363435775E-2</c:v>
                </c:pt>
                <c:pt idx="175">
                  <c:v>3.6963669606978507E-2</c:v>
                </c:pt>
                <c:pt idx="176">
                  <c:v>-1.563545834824645E-2</c:v>
                </c:pt>
                <c:pt idx="177">
                  <c:v>2.2936394439525502E-2</c:v>
                </c:pt>
                <c:pt idx="178">
                  <c:v>2.4237469419438731E-2</c:v>
                </c:pt>
                <c:pt idx="179">
                  <c:v>-4.1973084502868246E-3</c:v>
                </c:pt>
                <c:pt idx="180">
                  <c:v>-3.1532821802626031E-2</c:v>
                </c:pt>
                <c:pt idx="181">
                  <c:v>5.3438871430552516E-2</c:v>
                </c:pt>
                <c:pt idx="182">
                  <c:v>-1.7549145486384792E-2</c:v>
                </c:pt>
                <c:pt idx="183">
                  <c:v>8.4846659144496416E-3</c:v>
                </c:pt>
                <c:pt idx="184">
                  <c:v>1.0436785331839957E-2</c:v>
                </c:pt>
                <c:pt idx="185">
                  <c:v>-2.1235661913586588E-2</c:v>
                </c:pt>
                <c:pt idx="186">
                  <c:v>1.9549693281665254E-2</c:v>
                </c:pt>
                <c:pt idx="187">
                  <c:v>-6.4624716451134656E-2</c:v>
                </c:pt>
                <c:pt idx="188">
                  <c:v>-2.6798718987715901E-2</c:v>
                </c:pt>
                <c:pt idx="189">
                  <c:v>7.9719343140922758E-2</c:v>
                </c:pt>
                <c:pt idx="190">
                  <c:v>5.0483561461322503E-4</c:v>
                </c:pt>
                <c:pt idx="191">
                  <c:v>-1.7685671969978563E-2</c:v>
                </c:pt>
                <c:pt idx="192">
                  <c:v>-5.2067640939352233E-2</c:v>
                </c:pt>
                <c:pt idx="193">
                  <c:v>-4.1369004400577192E-3</c:v>
                </c:pt>
                <c:pt idx="194">
                  <c:v>6.3904984919882377E-2</c:v>
                </c:pt>
                <c:pt idx="195">
                  <c:v>2.6957330678163125E-3</c:v>
                </c:pt>
                <c:pt idx="196">
                  <c:v>1.5213182557527833E-2</c:v>
                </c:pt>
                <c:pt idx="197">
                  <c:v>9.056633172390907E-4</c:v>
                </c:pt>
                <c:pt idx="198">
                  <c:v>3.4990438943766668E-2</c:v>
                </c:pt>
                <c:pt idx="199">
                  <c:v>-1.2199193604147071E-3</c:v>
                </c:pt>
                <c:pt idx="200">
                  <c:v>-1.2352452011046586E-3</c:v>
                </c:pt>
                <c:pt idx="201">
                  <c:v>-1.9616782104688858E-2</c:v>
                </c:pt>
                <c:pt idx="202">
                  <c:v>3.3603472465471074E-2</c:v>
                </c:pt>
                <c:pt idx="203">
                  <c:v>1.8037103051757427E-2</c:v>
                </c:pt>
                <c:pt idx="204">
                  <c:v>1.772629809300964E-2</c:v>
                </c:pt>
                <c:pt idx="205">
                  <c:v>3.6523097609435645E-2</c:v>
                </c:pt>
                <c:pt idx="206">
                  <c:v>-3.8930594013980509E-4</c:v>
                </c:pt>
                <c:pt idx="207">
                  <c:v>9.0501405584374091E-3</c:v>
                </c:pt>
                <c:pt idx="208">
                  <c:v>1.1509718385591177E-2</c:v>
                </c:pt>
                <c:pt idx="209">
                  <c:v>4.802282553352028E-3</c:v>
                </c:pt>
                <c:pt idx="210">
                  <c:v>1.9163961513693484E-2</c:v>
                </c:pt>
                <c:pt idx="211">
                  <c:v>5.4634305631591474E-4</c:v>
                </c:pt>
                <c:pt idx="212">
                  <c:v>1.9118957203248872E-2</c:v>
                </c:pt>
                <c:pt idx="213">
                  <c:v>2.1945598878305109E-2</c:v>
                </c:pt>
                <c:pt idx="214">
                  <c:v>2.7695515330648682E-2</c:v>
                </c:pt>
                <c:pt idx="215">
                  <c:v>9.783603904362663E-3</c:v>
                </c:pt>
                <c:pt idx="216">
                  <c:v>5.4657417787024952E-2</c:v>
                </c:pt>
                <c:pt idx="217">
                  <c:v>-3.9726115635920697E-2</c:v>
                </c:pt>
                <c:pt idx="218">
                  <c:v>-2.725251295379243E-2</c:v>
                </c:pt>
                <c:pt idx="219">
                  <c:v>2.7151117471289339E-3</c:v>
                </c:pt>
                <c:pt idx="220">
                  <c:v>2.1378202402637565E-2</c:v>
                </c:pt>
                <c:pt idx="221">
                  <c:v>4.8307134968018613E-3</c:v>
                </c:pt>
                <c:pt idx="222">
                  <c:v>3.5387979976799259E-2</c:v>
                </c:pt>
                <c:pt idx="223">
                  <c:v>2.9814321663194848E-2</c:v>
                </c:pt>
                <c:pt idx="224">
                  <c:v>4.2851067203219049E-3</c:v>
                </c:pt>
                <c:pt idx="225">
                  <c:v>-7.1929349055660202E-2</c:v>
                </c:pt>
                <c:pt idx="226">
                  <c:v>1.7701776759294796E-2</c:v>
                </c:pt>
                <c:pt idx="227">
                  <c:v>-9.6265287118076068E-2</c:v>
                </c:pt>
                <c:pt idx="228">
                  <c:v>7.574215482837561E-2</c:v>
                </c:pt>
                <c:pt idx="229">
                  <c:v>2.9295592986693514E-2</c:v>
                </c:pt>
                <c:pt idx="230">
                  <c:v>1.7765541837019908E-2</c:v>
                </c:pt>
                <c:pt idx="231">
                  <c:v>3.8560336443090391E-2</c:v>
                </c:pt>
                <c:pt idx="232">
                  <c:v>-6.8040888853204307E-2</c:v>
                </c:pt>
                <c:pt idx="233">
                  <c:v>6.6658319534241436E-2</c:v>
                </c:pt>
                <c:pt idx="234">
                  <c:v>1.3042767473010496E-2</c:v>
                </c:pt>
                <c:pt idx="235">
                  <c:v>-1.8257307714875135E-2</c:v>
                </c:pt>
                <c:pt idx="236">
                  <c:v>1.7035240523677681E-2</c:v>
                </c:pt>
                <c:pt idx="237">
                  <c:v>2.0225819582931022E-2</c:v>
                </c:pt>
                <c:pt idx="238">
                  <c:v>3.3480291579323126E-2</c:v>
                </c:pt>
                <c:pt idx="239">
                  <c:v>2.818874101228944E-2</c:v>
                </c:pt>
                <c:pt idx="240">
                  <c:v>-1.6294165896177356E-3</c:v>
                </c:pt>
                <c:pt idx="241">
                  <c:v>-8.7859520936204846E-2</c:v>
                </c:pt>
                <c:pt idx="242">
                  <c:v>-0.13366776859296695</c:v>
                </c:pt>
                <c:pt idx="243">
                  <c:v>0.11942089623740584</c:v>
                </c:pt>
                <c:pt idx="244">
                  <c:v>4.4286490230530599E-2</c:v>
                </c:pt>
                <c:pt idx="245">
                  <c:v>1.8221381004063585E-2</c:v>
                </c:pt>
                <c:pt idx="246">
                  <c:v>5.3636778409248576E-2</c:v>
                </c:pt>
                <c:pt idx="247">
                  <c:v>6.7719102089653677E-2</c:v>
                </c:pt>
                <c:pt idx="248">
                  <c:v>-4.0018103243589488E-2</c:v>
                </c:pt>
                <c:pt idx="249">
                  <c:v>-2.8055680339689231E-2</c:v>
                </c:pt>
                <c:pt idx="250">
                  <c:v>0.10214644831840361</c:v>
                </c:pt>
                <c:pt idx="251">
                  <c:v>3.6448997283216107E-2</c:v>
                </c:pt>
                <c:pt idx="252">
                  <c:v>-1.1199116821942242E-2</c:v>
                </c:pt>
                <c:pt idx="253">
                  <c:v>2.5756899667125591E-2</c:v>
                </c:pt>
                <c:pt idx="254">
                  <c:v>4.1562808697442971E-2</c:v>
                </c:pt>
                <c:pt idx="255">
                  <c:v>5.1097322114293922E-2</c:v>
                </c:pt>
                <c:pt idx="256">
                  <c:v>5.4715065520221503E-3</c:v>
                </c:pt>
                <c:pt idx="257">
                  <c:v>2.1970840045862021E-2</c:v>
                </c:pt>
                <c:pt idx="258">
                  <c:v>2.249322924674322E-2</c:v>
                </c:pt>
                <c:pt idx="259">
                  <c:v>2.857805096868915E-2</c:v>
                </c:pt>
                <c:pt idx="260">
                  <c:v>-4.8737762984622721E-2</c:v>
                </c:pt>
                <c:pt idx="261">
                  <c:v>6.6858209798173654E-2</c:v>
                </c:pt>
                <c:pt idx="262">
                  <c:v>1.990318663523628E-2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D5-FC4B-8805-C078A921F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259920"/>
        <c:axId val="1231237616"/>
      </c:lineChart>
      <c:dateAx>
        <c:axId val="1231259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237616"/>
        <c:crosses val="autoZero"/>
        <c:auto val="1"/>
        <c:lblOffset val="100"/>
        <c:baseTimeUnit val="months"/>
        <c:majorUnit val="20"/>
        <c:majorTimeUnit val="months"/>
        <c:minorUnit val="2"/>
        <c:minorTimeUnit val="months"/>
      </c:dateAx>
      <c:valAx>
        <c:axId val="12312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 b="1">
                    <a:solidFill>
                      <a:schemeClr val="tx1"/>
                    </a:solidFill>
                  </a:rPr>
                  <a:t>Returns (in 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25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800" b="1">
                <a:solidFill>
                  <a:schemeClr val="tx1"/>
                </a:solidFill>
              </a:rPr>
              <a:t>S&amp;P500</a:t>
            </a:r>
            <a:r>
              <a:rPr lang="en-GB" sz="1800" b="1" baseline="0">
                <a:solidFill>
                  <a:schemeClr val="tx1"/>
                </a:solidFill>
              </a:rPr>
              <a:t> Time Series Analysis - Contraction Periods</a:t>
            </a:r>
            <a:endParaRPr lang="en-GB" sz="18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013175519440785"/>
          <c:y val="1.4628483417898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41181486799624"/>
          <c:y val="9.6318114390132936E-2"/>
          <c:w val="0.86069101147784577"/>
          <c:h val="0.788964133887646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Data!$E$4</c:f>
              <c:strCache>
                <c:ptCount val="1"/>
                <c:pt idx="0">
                  <c:v>Contraction Period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Data!$B$5:$B$267</c:f>
              <c:numCache>
                <c:formatCode>mmm\-yy</c:formatCode>
                <c:ptCount val="26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</c:numCache>
            </c:numRef>
          </c:cat>
          <c:val>
            <c:numRef>
              <c:f>Data!$E$5:$E$267</c:f>
              <c:numCache>
                <c:formatCode>General</c:formatCode>
                <c:ptCount val="263"/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1436.51</c:v>
                </c:pt>
                <c:pt idx="9" formatCode="0.00">
                  <c:v>0</c:v>
                </c:pt>
                <c:pt idx="10" formatCode="0.00">
                  <c:v>1314.95</c:v>
                </c:pt>
                <c:pt idx="11" formatCode="0.00">
                  <c:v>1320.28</c:v>
                </c:pt>
                <c:pt idx="12" formatCode="0.00">
                  <c:v>1366.01</c:v>
                </c:pt>
                <c:pt idx="13" formatCode="0.00">
                  <c:v>1239.94</c:v>
                </c:pt>
                <c:pt idx="14" formatCode="0.00">
                  <c:v>1160.33</c:v>
                </c:pt>
                <c:pt idx="15" formatCode="0.00">
                  <c:v>1249.46</c:v>
                </c:pt>
                <c:pt idx="16" formatCode="0.00">
                  <c:v>1255.82</c:v>
                </c:pt>
                <c:pt idx="17" formatCode="0.00">
                  <c:v>1224.3800000000001</c:v>
                </c:pt>
                <c:pt idx="18" formatCode="0.00">
                  <c:v>1211.23</c:v>
                </c:pt>
                <c:pt idx="19" formatCode="0.00">
                  <c:v>1133.58</c:v>
                </c:pt>
                <c:pt idx="20" formatCode="0.00">
                  <c:v>1040.94</c:v>
                </c:pt>
                <c:pt idx="21" formatCode="0.00">
                  <c:v>1059.78</c:v>
                </c:pt>
                <c:pt idx="22" formatCode="0.00">
                  <c:v>1139.45</c:v>
                </c:pt>
                <c:pt idx="23" formatCode="0.00">
                  <c:v>1148.08</c:v>
                </c:pt>
                <c:pt idx="24" formatCode="0.00">
                  <c:v>1130.2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1076.92</c:v>
                </c:pt>
                <c:pt idx="28" formatCode="0.00">
                  <c:v>1067.1400000000001</c:v>
                </c:pt>
                <c:pt idx="29" formatCode="0.00">
                  <c:v>989.82</c:v>
                </c:pt>
                <c:pt idx="30" formatCode="0.00">
                  <c:v>911.62</c:v>
                </c:pt>
                <c:pt idx="31" formatCode="0.00">
                  <c:v>916.07</c:v>
                </c:pt>
                <c:pt idx="32" formatCode="0.00">
                  <c:v>815.28</c:v>
                </c:pt>
                <c:pt idx="33" formatCode="0.00">
                  <c:v>885.76</c:v>
                </c:pt>
                <c:pt idx="34" formatCode="0.00">
                  <c:v>936.31</c:v>
                </c:pt>
                <c:pt idx="35" formatCode="0.00">
                  <c:v>879.82</c:v>
                </c:pt>
                <c:pt idx="36" formatCode="0.00">
                  <c:v>855.7</c:v>
                </c:pt>
                <c:pt idx="37" formatCode="0.00">
                  <c:v>0</c:v>
                </c:pt>
                <c:pt idx="38" formatCode="0.00">
                  <c:v>848.18</c:v>
                </c:pt>
                <c:pt idx="39" formatCode="0.00">
                  <c:v>916.92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0.00">
                  <c:v>0</c:v>
                </c:pt>
                <c:pt idx="44" formatCode="0.00">
                  <c:v>0</c:v>
                </c:pt>
                <c:pt idx="45" formatCode="0.00">
                  <c:v>0</c:v>
                </c:pt>
                <c:pt idx="46" formatCode="0.00">
                  <c:v>0</c:v>
                </c:pt>
                <c:pt idx="47" formatCode="0.00">
                  <c:v>0</c:v>
                </c:pt>
                <c:pt idx="48" formatCode="0.00">
                  <c:v>0</c:v>
                </c:pt>
                <c:pt idx="49" formatCode="0.00">
                  <c:v>0</c:v>
                </c:pt>
                <c:pt idx="50" formatCode="0.00">
                  <c:v>0</c:v>
                </c:pt>
                <c:pt idx="51" formatCode="0.00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1101.72</c:v>
                </c:pt>
                <c:pt idx="55" formatCode="0.00">
                  <c:v>1104.24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  <c:pt idx="62" formatCode="0.00">
                  <c:v>0</c:v>
                </c:pt>
                <c:pt idx="63" formatCode="0.00">
                  <c:v>1156.8499999999999</c:v>
                </c:pt>
                <c:pt idx="64" formatCode="0.00">
                  <c:v>1191.5</c:v>
                </c:pt>
                <c:pt idx="65" formatCode="0.00">
                  <c:v>0</c:v>
                </c:pt>
                <c:pt idx="66" formatCode="0.00">
                  <c:v>0</c:v>
                </c:pt>
                <c:pt idx="67" formatCode="0.00">
                  <c:v>0</c:v>
                </c:pt>
                <c:pt idx="68" formatCode="0.00">
                  <c:v>0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3" formatCode="0.00">
                  <c:v>0</c:v>
                </c:pt>
                <c:pt idx="74" formatCode="0.00">
                  <c:v>0</c:v>
                </c:pt>
                <c:pt idx="75" formatCode="0.00">
                  <c:v>0</c:v>
                </c:pt>
                <c:pt idx="76" formatCode="0.00">
                  <c:v>0</c:v>
                </c:pt>
                <c:pt idx="77" formatCode="0.00">
                  <c:v>1270.2</c:v>
                </c:pt>
                <c:pt idx="78" formatCode="0.00">
                  <c:v>1276.6600000000001</c:v>
                </c:pt>
                <c:pt idx="79" formatCode="0.00">
                  <c:v>0</c:v>
                </c:pt>
                <c:pt idx="80" formatCode="0.00">
                  <c:v>0</c:v>
                </c:pt>
                <c:pt idx="81" formatCode="0.00">
                  <c:v>0</c:v>
                </c:pt>
                <c:pt idx="82" formatCode="0.00">
                  <c:v>0</c:v>
                </c:pt>
                <c:pt idx="83" formatCode="0.00">
                  <c:v>0</c:v>
                </c:pt>
                <c:pt idx="84" formatCode="0.00">
                  <c:v>0</c:v>
                </c:pt>
                <c:pt idx="85" formatCode="0.00">
                  <c:v>0</c:v>
                </c:pt>
                <c:pt idx="86" formatCode="0.00">
                  <c:v>0</c:v>
                </c:pt>
                <c:pt idx="87" formatCode="0.00">
                  <c:v>0</c:v>
                </c:pt>
                <c:pt idx="88" formatCode="0.00">
                  <c:v>0</c:v>
                </c:pt>
                <c:pt idx="89" formatCode="0.00">
                  <c:v>0</c:v>
                </c:pt>
                <c:pt idx="90" formatCode="0.00">
                  <c:v>0</c:v>
                </c:pt>
                <c:pt idx="91" formatCode="0.00">
                  <c:v>0</c:v>
                </c:pt>
                <c:pt idx="92" formatCode="0.00">
                  <c:v>0</c:v>
                </c:pt>
                <c:pt idx="93" formatCode="0.00">
                  <c:v>0</c:v>
                </c:pt>
                <c:pt idx="94" formatCode="0.00">
                  <c:v>1481.14</c:v>
                </c:pt>
                <c:pt idx="95" formatCode="0.00">
                  <c:v>0</c:v>
                </c:pt>
                <c:pt idx="96" formatCode="0.00">
                  <c:v>1378.55</c:v>
                </c:pt>
                <c:pt idx="97" formatCode="0.00">
                  <c:v>1330.63</c:v>
                </c:pt>
                <c:pt idx="98" formatCode="0.00">
                  <c:v>1322.7</c:v>
                </c:pt>
                <c:pt idx="99" formatCode="0.00">
                  <c:v>1385.59</c:v>
                </c:pt>
                <c:pt idx="100" formatCode="0.00">
                  <c:v>1400.38</c:v>
                </c:pt>
                <c:pt idx="101" formatCode="0.00">
                  <c:v>1280</c:v>
                </c:pt>
                <c:pt idx="102" formatCode="0.00">
                  <c:v>1267.3800000000001</c:v>
                </c:pt>
                <c:pt idx="103" formatCode="0.00">
                  <c:v>1282.83</c:v>
                </c:pt>
                <c:pt idx="104" formatCode="0.00">
                  <c:v>1166.3599999999999</c:v>
                </c:pt>
                <c:pt idx="105" formatCode="0.00">
                  <c:v>968.75</c:v>
                </c:pt>
                <c:pt idx="106" formatCode="0.00">
                  <c:v>896.24</c:v>
                </c:pt>
                <c:pt idx="107" formatCode="0.00">
                  <c:v>903.25</c:v>
                </c:pt>
                <c:pt idx="108" formatCode="0.00">
                  <c:v>825.88</c:v>
                </c:pt>
                <c:pt idx="109" formatCode="0.00">
                  <c:v>735.09</c:v>
                </c:pt>
                <c:pt idx="110" formatCode="0.00">
                  <c:v>797.87</c:v>
                </c:pt>
                <c:pt idx="111" formatCode="0.00">
                  <c:v>872.81</c:v>
                </c:pt>
                <c:pt idx="112" formatCode="0.00">
                  <c:v>0</c:v>
                </c:pt>
                <c:pt idx="113" formatCode="0.00">
                  <c:v>0</c:v>
                </c:pt>
                <c:pt idx="114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  <c:pt idx="117" formatCode="0.00">
                  <c:v>0</c:v>
                </c:pt>
                <c:pt idx="118" formatCode="0.00">
                  <c:v>0</c:v>
                </c:pt>
                <c:pt idx="119" formatCode="0.00">
                  <c:v>0</c:v>
                </c:pt>
                <c:pt idx="120" formatCode="0.00">
                  <c:v>0</c:v>
                </c:pt>
                <c:pt idx="121" formatCode="0.00">
                  <c:v>0</c:v>
                </c:pt>
                <c:pt idx="122" formatCode="0.00">
                  <c:v>0</c:v>
                </c:pt>
                <c:pt idx="123" formatCode="0.00">
                  <c:v>0</c:v>
                </c:pt>
                <c:pt idx="124" formatCode="0.00">
                  <c:v>1089.4100000000001</c:v>
                </c:pt>
                <c:pt idx="125" formatCode="0.00">
                  <c:v>1030.71</c:v>
                </c:pt>
                <c:pt idx="126" formatCode="0.00">
                  <c:v>1101.5999999999999</c:v>
                </c:pt>
                <c:pt idx="127" formatCode="0.00">
                  <c:v>1049.33</c:v>
                </c:pt>
                <c:pt idx="128" formatCode="0.00">
                  <c:v>1141.2</c:v>
                </c:pt>
                <c:pt idx="129" formatCode="0.00">
                  <c:v>0</c:v>
                </c:pt>
                <c:pt idx="130" formatCode="0.00">
                  <c:v>0</c:v>
                </c:pt>
                <c:pt idx="131" formatCode="0.00">
                  <c:v>0</c:v>
                </c:pt>
                <c:pt idx="132" formatCode="0.00">
                  <c:v>0</c:v>
                </c:pt>
                <c:pt idx="133" formatCode="0.00">
                  <c:v>0</c:v>
                </c:pt>
                <c:pt idx="134" formatCode="0.00">
                  <c:v>0</c:v>
                </c:pt>
                <c:pt idx="135" formatCode="0.00">
                  <c:v>0</c:v>
                </c:pt>
                <c:pt idx="136" formatCode="0.00">
                  <c:v>0</c:v>
                </c:pt>
                <c:pt idx="137" formatCode="0.00">
                  <c:v>0</c:v>
                </c:pt>
                <c:pt idx="138" formatCode="0.00">
                  <c:v>1292.28</c:v>
                </c:pt>
                <c:pt idx="139" formatCode="0.00">
                  <c:v>1218.8900000000001</c:v>
                </c:pt>
                <c:pt idx="140" formatCode="0.00">
                  <c:v>1131.42</c:v>
                </c:pt>
                <c:pt idx="141" formatCode="0.00">
                  <c:v>1253.3</c:v>
                </c:pt>
                <c:pt idx="142" formatCode="0.00">
                  <c:v>1246.96</c:v>
                </c:pt>
                <c:pt idx="143" formatCode="0.00">
                  <c:v>1257.5999999999999</c:v>
                </c:pt>
                <c:pt idx="144" formatCode="0.00">
                  <c:v>0</c:v>
                </c:pt>
                <c:pt idx="145" formatCode="0.00">
                  <c:v>0</c:v>
                </c:pt>
                <c:pt idx="146" formatCode="0.00">
                  <c:v>0</c:v>
                </c:pt>
                <c:pt idx="147" formatCode="0.00">
                  <c:v>0</c:v>
                </c:pt>
                <c:pt idx="148" formatCode="0.00">
                  <c:v>0</c:v>
                </c:pt>
                <c:pt idx="149" formatCode="0.00">
                  <c:v>0</c:v>
                </c:pt>
                <c:pt idx="150" formatCode="0.00">
                  <c:v>0</c:v>
                </c:pt>
                <c:pt idx="151" formatCode="0.00">
                  <c:v>1406.58</c:v>
                </c:pt>
                <c:pt idx="152" formatCode="0.00">
                  <c:v>0</c:v>
                </c:pt>
                <c:pt idx="153" formatCode="0.00">
                  <c:v>0</c:v>
                </c:pt>
                <c:pt idx="154" formatCode="0.00">
                  <c:v>0</c:v>
                </c:pt>
                <c:pt idx="155" formatCode="0.00">
                  <c:v>0</c:v>
                </c:pt>
                <c:pt idx="156" formatCode="0.00">
                  <c:v>0</c:v>
                </c:pt>
                <c:pt idx="157" formatCode="0.00">
                  <c:v>0</c:v>
                </c:pt>
                <c:pt idx="158" formatCode="0.00">
                  <c:v>0</c:v>
                </c:pt>
                <c:pt idx="159" formatCode="0.00">
                  <c:v>0</c:v>
                </c:pt>
                <c:pt idx="160" formatCode="0.00">
                  <c:v>0</c:v>
                </c:pt>
                <c:pt idx="161" formatCode="0.00">
                  <c:v>0</c:v>
                </c:pt>
                <c:pt idx="162" formatCode="0.00">
                  <c:v>0</c:v>
                </c:pt>
                <c:pt idx="163" formatCode="0.00">
                  <c:v>0</c:v>
                </c:pt>
                <c:pt idx="164" formatCode="0.00">
                  <c:v>0</c:v>
                </c:pt>
                <c:pt idx="165" formatCode="0.00">
                  <c:v>0</c:v>
                </c:pt>
                <c:pt idx="166" formatCode="0.00">
                  <c:v>0</c:v>
                </c:pt>
                <c:pt idx="167" formatCode="0.00">
                  <c:v>0</c:v>
                </c:pt>
                <c:pt idx="168" formatCode="0.00">
                  <c:v>0</c:v>
                </c:pt>
                <c:pt idx="169" formatCode="0.00">
                  <c:v>0</c:v>
                </c:pt>
                <c:pt idx="170" formatCode="0.00">
                  <c:v>0</c:v>
                </c:pt>
                <c:pt idx="171" formatCode="0.00">
                  <c:v>0</c:v>
                </c:pt>
                <c:pt idx="172" formatCode="0.00">
                  <c:v>0</c:v>
                </c:pt>
                <c:pt idx="173" formatCode="0.00">
                  <c:v>0</c:v>
                </c:pt>
                <c:pt idx="174" formatCode="0.00">
                  <c:v>0</c:v>
                </c:pt>
                <c:pt idx="175" formatCode="0.00">
                  <c:v>0</c:v>
                </c:pt>
                <c:pt idx="176" formatCode="0.00">
                  <c:v>0</c:v>
                </c:pt>
                <c:pt idx="177" formatCode="0.00">
                  <c:v>0</c:v>
                </c:pt>
                <c:pt idx="178" formatCode="0.00">
                  <c:v>0</c:v>
                </c:pt>
                <c:pt idx="179" formatCode="0.00">
                  <c:v>0</c:v>
                </c:pt>
                <c:pt idx="180" formatCode="0.00">
                  <c:v>1994.99</c:v>
                </c:pt>
                <c:pt idx="181" formatCode="0.00">
                  <c:v>0</c:v>
                </c:pt>
                <c:pt idx="182" formatCode="0.00">
                  <c:v>0</c:v>
                </c:pt>
                <c:pt idx="183" formatCode="0.00">
                  <c:v>0</c:v>
                </c:pt>
                <c:pt idx="184" formatCode="0.00">
                  <c:v>0</c:v>
                </c:pt>
                <c:pt idx="185" formatCode="0.00">
                  <c:v>0</c:v>
                </c:pt>
                <c:pt idx="186" formatCode="0.00">
                  <c:v>2103.84</c:v>
                </c:pt>
                <c:pt idx="187" formatCode="0.00">
                  <c:v>1972.18</c:v>
                </c:pt>
                <c:pt idx="188" formatCode="0.00">
                  <c:v>1920.03</c:v>
                </c:pt>
                <c:pt idx="189" formatCode="0.00">
                  <c:v>2079.36</c:v>
                </c:pt>
                <c:pt idx="190" formatCode="0.00">
                  <c:v>0</c:v>
                </c:pt>
                <c:pt idx="191" formatCode="0.00">
                  <c:v>2043.94</c:v>
                </c:pt>
                <c:pt idx="192" formatCode="0.00">
                  <c:v>1940.24</c:v>
                </c:pt>
                <c:pt idx="193" formatCode="0.00">
                  <c:v>0</c:v>
                </c:pt>
                <c:pt idx="194" formatCode="0.00">
                  <c:v>2059.7399999999998</c:v>
                </c:pt>
                <c:pt idx="195" formatCode="0.00">
                  <c:v>2065.3000000000002</c:v>
                </c:pt>
                <c:pt idx="196" formatCode="0.00">
                  <c:v>0</c:v>
                </c:pt>
                <c:pt idx="197" formatCode="0.00">
                  <c:v>0</c:v>
                </c:pt>
                <c:pt idx="198" formatCode="0.00">
                  <c:v>0</c:v>
                </c:pt>
                <c:pt idx="199" formatCode="0.00">
                  <c:v>0</c:v>
                </c:pt>
                <c:pt idx="200" formatCode="0.00">
                  <c:v>0</c:v>
                </c:pt>
                <c:pt idx="201" formatCode="0.00">
                  <c:v>0</c:v>
                </c:pt>
                <c:pt idx="202" formatCode="0.00">
                  <c:v>0</c:v>
                </c:pt>
                <c:pt idx="203" formatCode="0.00">
                  <c:v>0</c:v>
                </c:pt>
                <c:pt idx="204" formatCode="0.00">
                  <c:v>0</c:v>
                </c:pt>
                <c:pt idx="205" formatCode="0.00">
                  <c:v>0</c:v>
                </c:pt>
                <c:pt idx="206" formatCode="0.00">
                  <c:v>0</c:v>
                </c:pt>
                <c:pt idx="207" formatCode="0.00">
                  <c:v>0</c:v>
                </c:pt>
                <c:pt idx="208" formatCode="0.00">
                  <c:v>0</c:v>
                </c:pt>
                <c:pt idx="209" formatCode="0.00">
                  <c:v>0</c:v>
                </c:pt>
                <c:pt idx="210" formatCode="0.00">
                  <c:v>0</c:v>
                </c:pt>
                <c:pt idx="211" formatCode="0.00">
                  <c:v>0</c:v>
                </c:pt>
                <c:pt idx="212" formatCode="0.00">
                  <c:v>0</c:v>
                </c:pt>
                <c:pt idx="213" formatCode="0.00">
                  <c:v>0</c:v>
                </c:pt>
                <c:pt idx="214" formatCode="0.00">
                  <c:v>0</c:v>
                </c:pt>
                <c:pt idx="215" formatCode="0.00">
                  <c:v>0</c:v>
                </c:pt>
                <c:pt idx="216" formatCode="0.00">
                  <c:v>0</c:v>
                </c:pt>
                <c:pt idx="217" formatCode="0.00">
                  <c:v>0</c:v>
                </c:pt>
                <c:pt idx="218" formatCode="0.00">
                  <c:v>0</c:v>
                </c:pt>
                <c:pt idx="219" formatCode="0.00">
                  <c:v>0</c:v>
                </c:pt>
                <c:pt idx="220" formatCode="0.00">
                  <c:v>0</c:v>
                </c:pt>
                <c:pt idx="221" formatCode="0.00">
                  <c:v>2718.37</c:v>
                </c:pt>
                <c:pt idx="222" formatCode="0.00">
                  <c:v>0</c:v>
                </c:pt>
                <c:pt idx="223" formatCode="0.00">
                  <c:v>0</c:v>
                </c:pt>
                <c:pt idx="224" formatCode="0.00">
                  <c:v>0</c:v>
                </c:pt>
                <c:pt idx="225" formatCode="0.00">
                  <c:v>0</c:v>
                </c:pt>
                <c:pt idx="226" formatCode="0.00">
                  <c:v>0</c:v>
                </c:pt>
                <c:pt idx="227" formatCode="0.00">
                  <c:v>2506.85</c:v>
                </c:pt>
                <c:pt idx="228" formatCode="0.00">
                  <c:v>2704.1</c:v>
                </c:pt>
                <c:pt idx="229" formatCode="0.00">
                  <c:v>2784.49</c:v>
                </c:pt>
                <c:pt idx="230" formatCode="0.00">
                  <c:v>0</c:v>
                </c:pt>
                <c:pt idx="231" formatCode="0.00">
                  <c:v>0</c:v>
                </c:pt>
                <c:pt idx="232" formatCode="0.00">
                  <c:v>0</c:v>
                </c:pt>
                <c:pt idx="233" formatCode="0.00">
                  <c:v>0</c:v>
                </c:pt>
                <c:pt idx="234" formatCode="0.00">
                  <c:v>0</c:v>
                </c:pt>
                <c:pt idx="235" formatCode="0.00">
                  <c:v>0</c:v>
                </c:pt>
                <c:pt idx="236" formatCode="0.00">
                  <c:v>0</c:v>
                </c:pt>
                <c:pt idx="237" formatCode="0.00">
                  <c:v>0</c:v>
                </c:pt>
                <c:pt idx="238" formatCode="0.00">
                  <c:v>0</c:v>
                </c:pt>
                <c:pt idx="239" formatCode="0.00">
                  <c:v>0</c:v>
                </c:pt>
                <c:pt idx="240" formatCode="0.00">
                  <c:v>0</c:v>
                </c:pt>
                <c:pt idx="241" formatCode="0.00">
                  <c:v>2954.22</c:v>
                </c:pt>
                <c:pt idx="242" formatCode="0.00">
                  <c:v>2584.59</c:v>
                </c:pt>
                <c:pt idx="243" formatCode="0.00">
                  <c:v>2912.43</c:v>
                </c:pt>
                <c:pt idx="244" formatCode="0.00">
                  <c:v>3044.31</c:v>
                </c:pt>
                <c:pt idx="245" formatCode="0.00">
                  <c:v>3100.29</c:v>
                </c:pt>
                <c:pt idx="246" formatCode="0.00">
                  <c:v>0</c:v>
                </c:pt>
                <c:pt idx="247" formatCode="0.00">
                  <c:v>0</c:v>
                </c:pt>
                <c:pt idx="248" formatCode="0.00">
                  <c:v>0</c:v>
                </c:pt>
                <c:pt idx="249" formatCode="0.00">
                  <c:v>0</c:v>
                </c:pt>
                <c:pt idx="250" formatCode="0.00">
                  <c:v>0</c:v>
                </c:pt>
                <c:pt idx="251" formatCode="0.00">
                  <c:v>0</c:v>
                </c:pt>
                <c:pt idx="252" formatCode="0.00">
                  <c:v>0</c:v>
                </c:pt>
                <c:pt idx="253" formatCode="0.00">
                  <c:v>0</c:v>
                </c:pt>
                <c:pt idx="254" formatCode="0.00">
                  <c:v>0</c:v>
                </c:pt>
                <c:pt idx="255" formatCode="0.00">
                  <c:v>0</c:v>
                </c:pt>
                <c:pt idx="256" formatCode="0.00">
                  <c:v>0</c:v>
                </c:pt>
                <c:pt idx="257" formatCode="0.00">
                  <c:v>0</c:v>
                </c:pt>
                <c:pt idx="258" formatCode="0.00">
                  <c:v>0</c:v>
                </c:pt>
                <c:pt idx="259" formatCode="0.00">
                  <c:v>0</c:v>
                </c:pt>
                <c:pt idx="260" formatCode="0.00">
                  <c:v>0</c:v>
                </c:pt>
                <c:pt idx="261" formatCode="0.00">
                  <c:v>0</c:v>
                </c:pt>
                <c:pt idx="262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F-1443-82A1-5B8752911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400656"/>
        <c:axId val="1285112752"/>
      </c:barChart>
      <c:lineChart>
        <c:grouping val="standard"/>
        <c:varyColors val="0"/>
        <c:ser>
          <c:idx val="0"/>
          <c:order val="0"/>
          <c:tx>
            <c:strRef>
              <c:f>Data!$C$4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Data!$B$5:$B$267</c:f>
              <c:numCache>
                <c:formatCode>mmm\-yy</c:formatCode>
                <c:ptCount val="26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</c:numCache>
            </c:numRef>
          </c:cat>
          <c:val>
            <c:numRef>
              <c:f>Data!$C$5:$C$267</c:f>
              <c:numCache>
                <c:formatCode>#,##0.00</c:formatCode>
                <c:ptCount val="263"/>
                <c:pt idx="0">
                  <c:v>1394.46</c:v>
                </c:pt>
                <c:pt idx="1">
                  <c:v>1366.42</c:v>
                </c:pt>
                <c:pt idx="2">
                  <c:v>1498.58</c:v>
                </c:pt>
                <c:pt idx="3">
                  <c:v>1452.43</c:v>
                </c:pt>
                <c:pt idx="4">
                  <c:v>1420.6</c:v>
                </c:pt>
                <c:pt idx="5">
                  <c:v>1454.6</c:v>
                </c:pt>
                <c:pt idx="6">
                  <c:v>1430.83</c:v>
                </c:pt>
                <c:pt idx="7">
                  <c:v>1517.68</c:v>
                </c:pt>
                <c:pt idx="8">
                  <c:v>1436.51</c:v>
                </c:pt>
                <c:pt idx="9">
                  <c:v>1429.4</c:v>
                </c:pt>
                <c:pt idx="10">
                  <c:v>1314.95</c:v>
                </c:pt>
                <c:pt idx="11">
                  <c:v>1320.28</c:v>
                </c:pt>
                <c:pt idx="12">
                  <c:v>1366.01</c:v>
                </c:pt>
                <c:pt idx="13">
                  <c:v>1239.94</c:v>
                </c:pt>
                <c:pt idx="14">
                  <c:v>1160.33</c:v>
                </c:pt>
                <c:pt idx="15">
                  <c:v>1249.46</c:v>
                </c:pt>
                <c:pt idx="16">
                  <c:v>1255.82</c:v>
                </c:pt>
                <c:pt idx="17">
                  <c:v>1224.3800000000001</c:v>
                </c:pt>
                <c:pt idx="18">
                  <c:v>1211.23</c:v>
                </c:pt>
                <c:pt idx="19">
                  <c:v>1133.58</c:v>
                </c:pt>
                <c:pt idx="20">
                  <c:v>1040.94</c:v>
                </c:pt>
                <c:pt idx="21">
                  <c:v>1059.78</c:v>
                </c:pt>
                <c:pt idx="22">
                  <c:v>1139.45</c:v>
                </c:pt>
                <c:pt idx="23">
                  <c:v>1148.08</c:v>
                </c:pt>
                <c:pt idx="24">
                  <c:v>1130.2</c:v>
                </c:pt>
                <c:pt idx="25">
                  <c:v>1106.73</c:v>
                </c:pt>
                <c:pt idx="26">
                  <c:v>1147.3900000000001</c:v>
                </c:pt>
                <c:pt idx="27">
                  <c:v>1076.92</c:v>
                </c:pt>
                <c:pt idx="28">
                  <c:v>1067.1400000000001</c:v>
                </c:pt>
                <c:pt idx="29" formatCode="General">
                  <c:v>989.82</c:v>
                </c:pt>
                <c:pt idx="30" formatCode="General">
                  <c:v>911.62</c:v>
                </c:pt>
                <c:pt idx="31" formatCode="General">
                  <c:v>916.07</c:v>
                </c:pt>
                <c:pt idx="32" formatCode="General">
                  <c:v>815.28</c:v>
                </c:pt>
                <c:pt idx="33" formatCode="General">
                  <c:v>885.76</c:v>
                </c:pt>
                <c:pt idx="34" formatCode="General">
                  <c:v>936.31</c:v>
                </c:pt>
                <c:pt idx="35" formatCode="General">
                  <c:v>879.82</c:v>
                </c:pt>
                <c:pt idx="36" formatCode="General">
                  <c:v>855.7</c:v>
                </c:pt>
                <c:pt idx="37" formatCode="General">
                  <c:v>841.15</c:v>
                </c:pt>
                <c:pt idx="38" formatCode="General">
                  <c:v>848.18</c:v>
                </c:pt>
                <c:pt idx="39" formatCode="General">
                  <c:v>916.92</c:v>
                </c:pt>
                <c:pt idx="40" formatCode="General">
                  <c:v>963.59</c:v>
                </c:pt>
                <c:pt idx="41" formatCode="General">
                  <c:v>974.5</c:v>
                </c:pt>
                <c:pt idx="42" formatCode="General">
                  <c:v>993.32</c:v>
                </c:pt>
                <c:pt idx="43">
                  <c:v>1008.01</c:v>
                </c:pt>
                <c:pt idx="44" formatCode="General">
                  <c:v>995.97</c:v>
                </c:pt>
                <c:pt idx="45">
                  <c:v>1050.71</c:v>
                </c:pt>
                <c:pt idx="46">
                  <c:v>1058.2</c:v>
                </c:pt>
                <c:pt idx="47">
                  <c:v>1111.92</c:v>
                </c:pt>
                <c:pt idx="48">
                  <c:v>1131.1300000000001</c:v>
                </c:pt>
                <c:pt idx="49">
                  <c:v>1144.94</c:v>
                </c:pt>
                <c:pt idx="50">
                  <c:v>1126.21</c:v>
                </c:pt>
                <c:pt idx="51">
                  <c:v>1107.3</c:v>
                </c:pt>
                <c:pt idx="52">
                  <c:v>1120.68</c:v>
                </c:pt>
                <c:pt idx="53">
                  <c:v>1140.8399999999999</c:v>
                </c:pt>
                <c:pt idx="54">
                  <c:v>1101.72</c:v>
                </c:pt>
                <c:pt idx="55">
                  <c:v>1104.24</c:v>
                </c:pt>
                <c:pt idx="56">
                  <c:v>1114.58</c:v>
                </c:pt>
                <c:pt idx="57">
                  <c:v>1130.2</c:v>
                </c:pt>
                <c:pt idx="58">
                  <c:v>1173.82</c:v>
                </c:pt>
                <c:pt idx="59">
                  <c:v>1211.92</c:v>
                </c:pt>
                <c:pt idx="60">
                  <c:v>1181.27</c:v>
                </c:pt>
                <c:pt idx="61">
                  <c:v>1203.5999999999999</c:v>
                </c:pt>
                <c:pt idx="62">
                  <c:v>1180.5899999999999</c:v>
                </c:pt>
                <c:pt idx="63">
                  <c:v>1156.8499999999999</c:v>
                </c:pt>
                <c:pt idx="64">
                  <c:v>1191.5</c:v>
                </c:pt>
                <c:pt idx="65">
                  <c:v>1191.33</c:v>
                </c:pt>
                <c:pt idx="66">
                  <c:v>1234.18</c:v>
                </c:pt>
                <c:pt idx="67">
                  <c:v>1220.33</c:v>
                </c:pt>
                <c:pt idx="68">
                  <c:v>1228.81</c:v>
                </c:pt>
                <c:pt idx="69">
                  <c:v>1207.01</c:v>
                </c:pt>
                <c:pt idx="70">
                  <c:v>1249.48</c:v>
                </c:pt>
                <c:pt idx="71">
                  <c:v>1248.29</c:v>
                </c:pt>
                <c:pt idx="72">
                  <c:v>1280.08</c:v>
                </c:pt>
                <c:pt idx="73">
                  <c:v>1280.6600000000001</c:v>
                </c:pt>
                <c:pt idx="74">
                  <c:v>1294.83</c:v>
                </c:pt>
                <c:pt idx="75">
                  <c:v>1310.6099999999999</c:v>
                </c:pt>
                <c:pt idx="76">
                  <c:v>1270.0899999999999</c:v>
                </c:pt>
                <c:pt idx="77">
                  <c:v>1270.2</c:v>
                </c:pt>
                <c:pt idx="78">
                  <c:v>1276.6600000000001</c:v>
                </c:pt>
                <c:pt idx="79">
                  <c:v>1303.82</c:v>
                </c:pt>
                <c:pt idx="80">
                  <c:v>1335.85</c:v>
                </c:pt>
                <c:pt idx="81">
                  <c:v>1377.94</c:v>
                </c:pt>
                <c:pt idx="82">
                  <c:v>1400.63</c:v>
                </c:pt>
                <c:pt idx="83">
                  <c:v>1418.3</c:v>
                </c:pt>
                <c:pt idx="84">
                  <c:v>1438.24</c:v>
                </c:pt>
                <c:pt idx="85">
                  <c:v>1406.82</c:v>
                </c:pt>
                <c:pt idx="86">
                  <c:v>1420.86</c:v>
                </c:pt>
                <c:pt idx="87">
                  <c:v>1482.37</c:v>
                </c:pt>
                <c:pt idx="88">
                  <c:v>1530.62</c:v>
                </c:pt>
                <c:pt idx="89">
                  <c:v>1503.35</c:v>
                </c:pt>
                <c:pt idx="90">
                  <c:v>1455.27</c:v>
                </c:pt>
                <c:pt idx="91">
                  <c:v>1473.99</c:v>
                </c:pt>
                <c:pt idx="92">
                  <c:v>1526.75</c:v>
                </c:pt>
                <c:pt idx="93">
                  <c:v>1549.38</c:v>
                </c:pt>
                <c:pt idx="94">
                  <c:v>1481.14</c:v>
                </c:pt>
                <c:pt idx="95">
                  <c:v>1468.36</c:v>
                </c:pt>
                <c:pt idx="96">
                  <c:v>1378.55</c:v>
                </c:pt>
                <c:pt idx="97">
                  <c:v>1330.63</c:v>
                </c:pt>
                <c:pt idx="98">
                  <c:v>1322.7</c:v>
                </c:pt>
                <c:pt idx="99">
                  <c:v>1385.59</c:v>
                </c:pt>
                <c:pt idx="100">
                  <c:v>1400.38</c:v>
                </c:pt>
                <c:pt idx="101">
                  <c:v>1280</c:v>
                </c:pt>
                <c:pt idx="102">
                  <c:v>1267.3800000000001</c:v>
                </c:pt>
                <c:pt idx="103">
                  <c:v>1282.83</c:v>
                </c:pt>
                <c:pt idx="104">
                  <c:v>1166.3599999999999</c:v>
                </c:pt>
                <c:pt idx="105" formatCode="General">
                  <c:v>968.75</c:v>
                </c:pt>
                <c:pt idx="106" formatCode="General">
                  <c:v>896.24</c:v>
                </c:pt>
                <c:pt idx="107" formatCode="General">
                  <c:v>903.25</c:v>
                </c:pt>
                <c:pt idx="108" formatCode="General">
                  <c:v>825.88</c:v>
                </c:pt>
                <c:pt idx="109" formatCode="General">
                  <c:v>735.09</c:v>
                </c:pt>
                <c:pt idx="110" formatCode="General">
                  <c:v>797.87</c:v>
                </c:pt>
                <c:pt idx="111" formatCode="General">
                  <c:v>872.81</c:v>
                </c:pt>
                <c:pt idx="112" formatCode="General">
                  <c:v>919.14</c:v>
                </c:pt>
                <c:pt idx="113" formatCode="General">
                  <c:v>919.32</c:v>
                </c:pt>
                <c:pt idx="114" formatCode="General">
                  <c:v>987.48</c:v>
                </c:pt>
                <c:pt idx="115">
                  <c:v>1020.62</c:v>
                </c:pt>
                <c:pt idx="116">
                  <c:v>1057.08</c:v>
                </c:pt>
                <c:pt idx="117">
                  <c:v>1036.19</c:v>
                </c:pt>
                <c:pt idx="118">
                  <c:v>1095.6300000000001</c:v>
                </c:pt>
                <c:pt idx="119">
                  <c:v>1115.0999999999999</c:v>
                </c:pt>
                <c:pt idx="120">
                  <c:v>1073.8699999999999</c:v>
                </c:pt>
                <c:pt idx="121">
                  <c:v>1104.49</c:v>
                </c:pt>
                <c:pt idx="122">
                  <c:v>1169.43</c:v>
                </c:pt>
                <c:pt idx="123">
                  <c:v>1186.69</c:v>
                </c:pt>
                <c:pt idx="124">
                  <c:v>1089.4100000000001</c:v>
                </c:pt>
                <c:pt idx="125">
                  <c:v>1030.71</c:v>
                </c:pt>
                <c:pt idx="126">
                  <c:v>1101.5999999999999</c:v>
                </c:pt>
                <c:pt idx="127">
                  <c:v>1049.33</c:v>
                </c:pt>
                <c:pt idx="128">
                  <c:v>1141.2</c:v>
                </c:pt>
                <c:pt idx="129">
                  <c:v>1183.26</c:v>
                </c:pt>
                <c:pt idx="130">
                  <c:v>1180.55</c:v>
                </c:pt>
                <c:pt idx="131">
                  <c:v>1257.6400000000001</c:v>
                </c:pt>
                <c:pt idx="132">
                  <c:v>1286.1199999999999</c:v>
                </c:pt>
                <c:pt idx="133">
                  <c:v>1327.22</c:v>
                </c:pt>
                <c:pt idx="134">
                  <c:v>1325.83</c:v>
                </c:pt>
                <c:pt idx="135">
                  <c:v>1363.61</c:v>
                </c:pt>
                <c:pt idx="136">
                  <c:v>1345.2</c:v>
                </c:pt>
                <c:pt idx="137">
                  <c:v>1320.64</c:v>
                </c:pt>
                <c:pt idx="138">
                  <c:v>1292.28</c:v>
                </c:pt>
                <c:pt idx="139">
                  <c:v>1218.8900000000001</c:v>
                </c:pt>
                <c:pt idx="140">
                  <c:v>1131.42</c:v>
                </c:pt>
                <c:pt idx="141">
                  <c:v>1253.3</c:v>
                </c:pt>
                <c:pt idx="142">
                  <c:v>1246.96</c:v>
                </c:pt>
                <c:pt idx="143">
                  <c:v>1257.5999999999999</c:v>
                </c:pt>
                <c:pt idx="144">
                  <c:v>1312.41</c:v>
                </c:pt>
                <c:pt idx="145">
                  <c:v>1365.68</c:v>
                </c:pt>
                <c:pt idx="146">
                  <c:v>1408.47</c:v>
                </c:pt>
                <c:pt idx="147">
                  <c:v>1397.91</c:v>
                </c:pt>
                <c:pt idx="148">
                  <c:v>1310.33</c:v>
                </c:pt>
                <c:pt idx="149">
                  <c:v>1362.16</c:v>
                </c:pt>
                <c:pt idx="150">
                  <c:v>1379.32</c:v>
                </c:pt>
                <c:pt idx="151">
                  <c:v>1406.58</c:v>
                </c:pt>
                <c:pt idx="152">
                  <c:v>1440.67</c:v>
                </c:pt>
                <c:pt idx="153">
                  <c:v>1412.16</c:v>
                </c:pt>
                <c:pt idx="154">
                  <c:v>1416.18</c:v>
                </c:pt>
                <c:pt idx="155">
                  <c:v>1426.19</c:v>
                </c:pt>
                <c:pt idx="156">
                  <c:v>1498.11</c:v>
                </c:pt>
                <c:pt idx="157">
                  <c:v>1514.68</c:v>
                </c:pt>
                <c:pt idx="158">
                  <c:v>1569.19</c:v>
                </c:pt>
                <c:pt idx="159">
                  <c:v>1597.57</c:v>
                </c:pt>
                <c:pt idx="160">
                  <c:v>1630.74</c:v>
                </c:pt>
                <c:pt idx="161">
                  <c:v>1606.28</c:v>
                </c:pt>
                <c:pt idx="162">
                  <c:v>1685.73</c:v>
                </c:pt>
                <c:pt idx="163">
                  <c:v>1632.97</c:v>
                </c:pt>
                <c:pt idx="164">
                  <c:v>1681.55</c:v>
                </c:pt>
                <c:pt idx="165">
                  <c:v>1756.54</c:v>
                </c:pt>
                <c:pt idx="166">
                  <c:v>1805.81</c:v>
                </c:pt>
                <c:pt idx="167">
                  <c:v>1848.36</c:v>
                </c:pt>
                <c:pt idx="168">
                  <c:v>1782.59</c:v>
                </c:pt>
                <c:pt idx="169">
                  <c:v>1859.45</c:v>
                </c:pt>
                <c:pt idx="170">
                  <c:v>1872.34</c:v>
                </c:pt>
                <c:pt idx="171">
                  <c:v>1883.95</c:v>
                </c:pt>
                <c:pt idx="172">
                  <c:v>1923.57</c:v>
                </c:pt>
                <c:pt idx="173">
                  <c:v>1960.23</c:v>
                </c:pt>
                <c:pt idx="174">
                  <c:v>1930.67</c:v>
                </c:pt>
                <c:pt idx="175">
                  <c:v>2003.37</c:v>
                </c:pt>
                <c:pt idx="176">
                  <c:v>1972.29</c:v>
                </c:pt>
                <c:pt idx="177">
                  <c:v>2018.05</c:v>
                </c:pt>
                <c:pt idx="178">
                  <c:v>2067.56</c:v>
                </c:pt>
                <c:pt idx="179">
                  <c:v>2058.9</c:v>
                </c:pt>
                <c:pt idx="180">
                  <c:v>1994.99</c:v>
                </c:pt>
                <c:pt idx="181">
                  <c:v>2104.5</c:v>
                </c:pt>
                <c:pt idx="182">
                  <c:v>2067.89</c:v>
                </c:pt>
                <c:pt idx="183">
                  <c:v>2085.5100000000002</c:v>
                </c:pt>
                <c:pt idx="184">
                  <c:v>2107.39</c:v>
                </c:pt>
                <c:pt idx="185">
                  <c:v>2063.11</c:v>
                </c:pt>
                <c:pt idx="186">
                  <c:v>2103.84</c:v>
                </c:pt>
                <c:pt idx="187">
                  <c:v>1972.18</c:v>
                </c:pt>
                <c:pt idx="188">
                  <c:v>1920.03</c:v>
                </c:pt>
                <c:pt idx="189">
                  <c:v>2079.36</c:v>
                </c:pt>
                <c:pt idx="190">
                  <c:v>2080.41</c:v>
                </c:pt>
                <c:pt idx="191">
                  <c:v>2043.94</c:v>
                </c:pt>
                <c:pt idx="192">
                  <c:v>1940.24</c:v>
                </c:pt>
                <c:pt idx="193">
                  <c:v>1932.23</c:v>
                </c:pt>
                <c:pt idx="194">
                  <c:v>2059.7399999999998</c:v>
                </c:pt>
                <c:pt idx="195">
                  <c:v>2065.3000000000002</c:v>
                </c:pt>
                <c:pt idx="196">
                  <c:v>2096.96</c:v>
                </c:pt>
                <c:pt idx="197">
                  <c:v>2098.86</c:v>
                </c:pt>
                <c:pt idx="198">
                  <c:v>2173.6</c:v>
                </c:pt>
                <c:pt idx="199">
                  <c:v>2170.9499999999998</c:v>
                </c:pt>
                <c:pt idx="200">
                  <c:v>2168.27</c:v>
                </c:pt>
                <c:pt idx="201">
                  <c:v>2126.15</c:v>
                </c:pt>
                <c:pt idx="202">
                  <c:v>2198.81</c:v>
                </c:pt>
                <c:pt idx="203">
                  <c:v>2238.83</c:v>
                </c:pt>
                <c:pt idx="204">
                  <c:v>2278.87</c:v>
                </c:pt>
                <c:pt idx="205">
                  <c:v>2363.64</c:v>
                </c:pt>
                <c:pt idx="206">
                  <c:v>2362.7199999999998</c:v>
                </c:pt>
                <c:pt idx="207">
                  <c:v>2384.1999999999998</c:v>
                </c:pt>
                <c:pt idx="208">
                  <c:v>2411.8000000000002</c:v>
                </c:pt>
                <c:pt idx="209">
                  <c:v>2423.41</c:v>
                </c:pt>
                <c:pt idx="210">
                  <c:v>2470.3000000000002</c:v>
                </c:pt>
                <c:pt idx="211">
                  <c:v>2471.65</c:v>
                </c:pt>
                <c:pt idx="212">
                  <c:v>2519.36</c:v>
                </c:pt>
                <c:pt idx="213">
                  <c:v>2575.2600000000002</c:v>
                </c:pt>
                <c:pt idx="214">
                  <c:v>2647.58</c:v>
                </c:pt>
                <c:pt idx="215">
                  <c:v>2673.61</c:v>
                </c:pt>
                <c:pt idx="216">
                  <c:v>2823.81</c:v>
                </c:pt>
                <c:pt idx="217">
                  <c:v>2713.83</c:v>
                </c:pt>
                <c:pt idx="218">
                  <c:v>2640.87</c:v>
                </c:pt>
                <c:pt idx="219">
                  <c:v>2648.05</c:v>
                </c:pt>
                <c:pt idx="220">
                  <c:v>2705.27</c:v>
                </c:pt>
                <c:pt idx="221">
                  <c:v>2718.37</c:v>
                </c:pt>
                <c:pt idx="222">
                  <c:v>2816.29</c:v>
                </c:pt>
                <c:pt idx="223">
                  <c:v>2901.52</c:v>
                </c:pt>
                <c:pt idx="224">
                  <c:v>2913.98</c:v>
                </c:pt>
                <c:pt idx="225">
                  <c:v>2711.74</c:v>
                </c:pt>
                <c:pt idx="226">
                  <c:v>2760.17</c:v>
                </c:pt>
                <c:pt idx="227">
                  <c:v>2506.85</c:v>
                </c:pt>
                <c:pt idx="228">
                  <c:v>2704.1</c:v>
                </c:pt>
                <c:pt idx="229">
                  <c:v>2784.49</c:v>
                </c:pt>
                <c:pt idx="230">
                  <c:v>2834.4</c:v>
                </c:pt>
                <c:pt idx="231">
                  <c:v>2945.83</c:v>
                </c:pt>
                <c:pt idx="232">
                  <c:v>2752.06</c:v>
                </c:pt>
                <c:pt idx="233">
                  <c:v>2941.76</c:v>
                </c:pt>
                <c:pt idx="234">
                  <c:v>2980.38</c:v>
                </c:pt>
                <c:pt idx="235">
                  <c:v>2926.46</c:v>
                </c:pt>
                <c:pt idx="236">
                  <c:v>2976.74</c:v>
                </c:pt>
                <c:pt idx="237">
                  <c:v>3037.56</c:v>
                </c:pt>
                <c:pt idx="238">
                  <c:v>3140.98</c:v>
                </c:pt>
                <c:pt idx="239">
                  <c:v>3230.78</c:v>
                </c:pt>
                <c:pt idx="240">
                  <c:v>3225.52</c:v>
                </c:pt>
                <c:pt idx="241">
                  <c:v>2954.22</c:v>
                </c:pt>
                <c:pt idx="242">
                  <c:v>2584.59</c:v>
                </c:pt>
                <c:pt idx="243">
                  <c:v>2912.43</c:v>
                </c:pt>
                <c:pt idx="244">
                  <c:v>3044.31</c:v>
                </c:pt>
                <c:pt idx="245">
                  <c:v>3100.29</c:v>
                </c:pt>
                <c:pt idx="246">
                  <c:v>3271.12</c:v>
                </c:pt>
                <c:pt idx="247">
                  <c:v>3500.31</c:v>
                </c:pt>
                <c:pt idx="248">
                  <c:v>3363</c:v>
                </c:pt>
                <c:pt idx="249">
                  <c:v>3269.96</c:v>
                </c:pt>
                <c:pt idx="250">
                  <c:v>3621.63</c:v>
                </c:pt>
                <c:pt idx="251">
                  <c:v>3756.07</c:v>
                </c:pt>
                <c:pt idx="252">
                  <c:v>3714.24</c:v>
                </c:pt>
                <c:pt idx="253">
                  <c:v>3811.15</c:v>
                </c:pt>
                <c:pt idx="254">
                  <c:v>3972.89</c:v>
                </c:pt>
                <c:pt idx="255">
                  <c:v>4181.17</c:v>
                </c:pt>
                <c:pt idx="256">
                  <c:v>4204.1099999999997</c:v>
                </c:pt>
                <c:pt idx="257">
                  <c:v>4297.5</c:v>
                </c:pt>
                <c:pt idx="258">
                  <c:v>4395.26</c:v>
                </c:pt>
                <c:pt idx="259">
                  <c:v>4522.68</c:v>
                </c:pt>
                <c:pt idx="260">
                  <c:v>4307.54</c:v>
                </c:pt>
                <c:pt idx="261">
                  <c:v>4605.38</c:v>
                </c:pt>
                <c:pt idx="262">
                  <c:v>4697.96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F-1443-82A1-5B8752911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400656"/>
        <c:axId val="1285112752"/>
      </c:lineChart>
      <c:dateAx>
        <c:axId val="1285400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112752"/>
        <c:crosses val="autoZero"/>
        <c:auto val="1"/>
        <c:lblOffset val="100"/>
        <c:baseTimeUnit val="months"/>
        <c:majorUnit val="20"/>
        <c:majorTimeUnit val="months"/>
      </c:dateAx>
      <c:valAx>
        <c:axId val="128511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chemeClr val="tx1"/>
                    </a:solidFill>
                  </a:rPr>
                  <a:t>S&amp;P500</a:t>
                </a:r>
                <a:r>
                  <a:rPr lang="en-GB" sz="1600" b="1" baseline="0">
                    <a:solidFill>
                      <a:schemeClr val="tx1"/>
                    </a:solidFill>
                  </a:rPr>
                  <a:t> </a:t>
                </a:r>
                <a:r>
                  <a:rPr lang="en-GB" sz="1600" b="1">
                    <a:solidFill>
                      <a:schemeClr val="tx1"/>
                    </a:solidFill>
                  </a:rPr>
                  <a:t>Price Level </a:t>
                </a:r>
              </a:p>
            </c:rich>
          </c:tx>
          <c:layout>
            <c:manualLayout>
              <c:xMode val="edge"/>
              <c:yMode val="edge"/>
              <c:x val="1.253858312593354E-2"/>
              <c:y val="0.34512130205020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40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246661855642872"/>
          <c:y val="0.94840061640381201"/>
          <c:w val="0.39733949167285221"/>
          <c:h val="3.9060683523703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63A2A60-F34B-344A-ADCC-269DD498FB4A}">
  <sheetPr/>
  <sheetViews>
    <sheetView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61BA66-B474-C74E-A238-F13F6FD32847}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1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504390-627F-2C43-BF8D-D748AF5962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1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EE7EC5-61AE-DB48-ACA0-4AB2953F2E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F27D-0F76-7C44-BADD-B47864DED2DF}">
  <dimension ref="A2:H267"/>
  <sheetViews>
    <sheetView showGridLines="0" tabSelected="1" workbookViewId="0">
      <selection activeCell="I6" sqref="I6"/>
    </sheetView>
  </sheetViews>
  <sheetFormatPr baseColWidth="10" defaultColWidth="9.42578125" defaultRowHeight="16" x14ac:dyDescent="0.2"/>
  <cols>
    <col min="2" max="2" width="16" customWidth="1"/>
    <col min="3" max="3" width="12.28515625" customWidth="1"/>
    <col min="4" max="4" width="14.140625" customWidth="1"/>
    <col min="5" max="5" width="14.42578125" customWidth="1"/>
    <col min="7" max="7" width="16.140625" customWidth="1"/>
    <col min="8" max="8" width="15.5703125" customWidth="1"/>
  </cols>
  <sheetData>
    <row r="2" spans="1:8" ht="18" x14ac:dyDescent="0.2">
      <c r="A2" s="19" t="s">
        <v>2</v>
      </c>
    </row>
    <row r="4" spans="1:8" ht="17" thickBot="1" x14ac:dyDescent="0.25">
      <c r="B4" s="11" t="s">
        <v>0</v>
      </c>
      <c r="C4" s="11" t="s">
        <v>1</v>
      </c>
      <c r="D4" s="11" t="s">
        <v>20</v>
      </c>
      <c r="E4" s="12" t="s">
        <v>16</v>
      </c>
    </row>
    <row r="5" spans="1:8" x14ac:dyDescent="0.2">
      <c r="B5" s="1">
        <v>36526</v>
      </c>
      <c r="C5" s="2">
        <v>1394.46</v>
      </c>
      <c r="G5" s="6" t="s">
        <v>20</v>
      </c>
      <c r="H5" s="6"/>
    </row>
    <row r="6" spans="1:8" x14ac:dyDescent="0.2">
      <c r="B6" s="1">
        <v>36557</v>
      </c>
      <c r="C6" s="2">
        <v>1366.42</v>
      </c>
      <c r="D6" s="3">
        <f>LN(C6/C5)</f>
        <v>-2.0313062610448358E-2</v>
      </c>
      <c r="G6" s="4"/>
      <c r="H6" s="4"/>
    </row>
    <row r="7" spans="1:8" x14ac:dyDescent="0.2">
      <c r="B7" s="1">
        <v>36586</v>
      </c>
      <c r="C7" s="2">
        <v>1498.58</v>
      </c>
      <c r="D7" s="3">
        <f t="shared" ref="D7:D70" si="0">LN(C7/C6)</f>
        <v>9.2323812122223556E-2</v>
      </c>
      <c r="G7" s="4" t="s">
        <v>3</v>
      </c>
      <c r="H7" s="7">
        <v>4.6359585052719397E-3</v>
      </c>
    </row>
    <row r="8" spans="1:8" x14ac:dyDescent="0.2">
      <c r="B8" s="1">
        <v>36617</v>
      </c>
      <c r="C8" s="2">
        <v>1452.43</v>
      </c>
      <c r="D8" s="3">
        <f t="shared" si="0"/>
        <v>-3.1279977258077872E-2</v>
      </c>
      <c r="G8" s="4" t="s">
        <v>4</v>
      </c>
      <c r="H8" s="7">
        <v>2.7045490887516077E-3</v>
      </c>
    </row>
    <row r="9" spans="1:8" x14ac:dyDescent="0.2">
      <c r="B9" s="1">
        <v>36647</v>
      </c>
      <c r="C9" s="2">
        <v>1420.6</v>
      </c>
      <c r="D9" s="3">
        <f t="shared" si="0"/>
        <v>-2.2158698229963615E-2</v>
      </c>
      <c r="G9" s="4" t="s">
        <v>5</v>
      </c>
      <c r="H9" s="7">
        <v>1.0808734270403018E-2</v>
      </c>
    </row>
    <row r="10" spans="1:8" x14ac:dyDescent="0.2">
      <c r="B10" s="1">
        <v>36678</v>
      </c>
      <c r="C10" s="2">
        <v>1454.6</v>
      </c>
      <c r="D10" s="3">
        <f t="shared" si="0"/>
        <v>2.3651631156730649E-2</v>
      </c>
      <c r="E10" s="10" t="str">
        <f t="shared" ref="E10:E73" si="1">IF(LN(C10/C5)&lt;0,C10,"")</f>
        <v/>
      </c>
      <c r="G10" s="4" t="s">
        <v>6</v>
      </c>
      <c r="H10" s="4" t="e">
        <v>#N/A</v>
      </c>
    </row>
    <row r="11" spans="1:8" x14ac:dyDescent="0.2">
      <c r="B11" s="1">
        <v>36708</v>
      </c>
      <c r="C11" s="2">
        <v>1430.83</v>
      </c>
      <c r="D11" s="3">
        <f t="shared" si="0"/>
        <v>-1.647625326436223E-2</v>
      </c>
      <c r="E11" s="10" t="str">
        <f t="shared" si="1"/>
        <v/>
      </c>
      <c r="G11" s="4" t="s">
        <v>7</v>
      </c>
      <c r="H11" s="7">
        <v>4.3776951385956449E-2</v>
      </c>
    </row>
    <row r="12" spans="1:8" x14ac:dyDescent="0.2">
      <c r="B12" s="1">
        <v>36739</v>
      </c>
      <c r="C12" s="2">
        <v>1517.68</v>
      </c>
      <c r="D12" s="3">
        <f t="shared" si="0"/>
        <v>5.8928157588211842E-2</v>
      </c>
      <c r="E12" s="10" t="str">
        <f t="shared" si="1"/>
        <v/>
      </c>
      <c r="G12" s="4" t="s">
        <v>8</v>
      </c>
      <c r="H12" s="8">
        <v>1.9164214726483941E-3</v>
      </c>
    </row>
    <row r="13" spans="1:8" x14ac:dyDescent="0.2">
      <c r="B13" s="1">
        <v>36770</v>
      </c>
      <c r="C13" s="2">
        <v>1436.51</v>
      </c>
      <c r="D13" s="3">
        <f t="shared" si="0"/>
        <v>-5.4966292284748544E-2</v>
      </c>
      <c r="E13" s="10">
        <f t="shared" si="1"/>
        <v>1436.51</v>
      </c>
      <c r="G13" s="4" t="s">
        <v>9</v>
      </c>
      <c r="H13" s="8">
        <v>1.5519458855390749</v>
      </c>
    </row>
    <row r="14" spans="1:8" x14ac:dyDescent="0.2">
      <c r="B14" s="1">
        <v>36800</v>
      </c>
      <c r="C14" s="2">
        <v>1429.4</v>
      </c>
      <c r="D14" s="3">
        <f t="shared" si="0"/>
        <v>-4.9617849736629414E-3</v>
      </c>
      <c r="E14" s="10" t="str">
        <f t="shared" si="1"/>
        <v/>
      </c>
      <c r="G14" s="4" t="s">
        <v>10</v>
      </c>
      <c r="H14" s="8">
        <v>-0.73724529273682027</v>
      </c>
    </row>
    <row r="15" spans="1:8" x14ac:dyDescent="0.2">
      <c r="B15" s="1">
        <v>36831</v>
      </c>
      <c r="C15" s="2">
        <v>1314.95</v>
      </c>
      <c r="D15" s="3">
        <f t="shared" si="0"/>
        <v>-8.3456133710587313E-2</v>
      </c>
      <c r="E15" s="10">
        <f t="shared" si="1"/>
        <v>1314.95</v>
      </c>
      <c r="G15" s="4" t="s">
        <v>11</v>
      </c>
      <c r="H15" s="9">
        <v>0.30505738268339333</v>
      </c>
    </row>
    <row r="16" spans="1:8" x14ac:dyDescent="0.2">
      <c r="B16" s="1">
        <v>36861</v>
      </c>
      <c r="C16" s="2">
        <v>1320.28</v>
      </c>
      <c r="D16" s="3">
        <f t="shared" si="0"/>
        <v>4.0451932227232121E-3</v>
      </c>
      <c r="E16" s="10">
        <f t="shared" si="1"/>
        <v>1320.28</v>
      </c>
      <c r="G16" s="4" t="s">
        <v>12</v>
      </c>
      <c r="H16" s="7">
        <v>-0.18563648644598751</v>
      </c>
    </row>
    <row r="17" spans="2:8" x14ac:dyDescent="0.2">
      <c r="B17" s="1">
        <v>36892</v>
      </c>
      <c r="C17" s="2">
        <v>1366.01</v>
      </c>
      <c r="D17" s="3">
        <f t="shared" si="0"/>
        <v>3.4050246450141819E-2</v>
      </c>
      <c r="E17" s="10">
        <f t="shared" si="1"/>
        <v>1366.01</v>
      </c>
      <c r="G17" s="4" t="s">
        <v>13</v>
      </c>
      <c r="H17" s="7">
        <v>0.11942089623740584</v>
      </c>
    </row>
    <row r="18" spans="2:8" x14ac:dyDescent="0.2">
      <c r="B18" s="1">
        <v>36923</v>
      </c>
      <c r="C18" s="2">
        <v>1239.94</v>
      </c>
      <c r="D18" s="3">
        <f t="shared" si="0"/>
        <v>-9.6831090416541171E-2</v>
      </c>
      <c r="E18" s="10">
        <f t="shared" si="1"/>
        <v>1239.94</v>
      </c>
      <c r="G18" s="4" t="s">
        <v>14</v>
      </c>
      <c r="H18" s="8">
        <v>1.2146211283812482</v>
      </c>
    </row>
    <row r="19" spans="2:8" ht="17" thickBot="1" x14ac:dyDescent="0.25">
      <c r="B19" s="1">
        <v>36951</v>
      </c>
      <c r="C19" s="2">
        <v>1160.33</v>
      </c>
      <c r="D19" s="3">
        <f t="shared" si="0"/>
        <v>-6.635854393013127E-2</v>
      </c>
      <c r="E19" s="10">
        <f t="shared" si="1"/>
        <v>1160.33</v>
      </c>
      <c r="G19" s="5" t="s">
        <v>15</v>
      </c>
      <c r="H19" s="5">
        <v>262</v>
      </c>
    </row>
    <row r="20" spans="2:8" x14ac:dyDescent="0.2">
      <c r="B20" s="1">
        <v>36982</v>
      </c>
      <c r="C20" s="2">
        <v>1249.46</v>
      </c>
      <c r="D20" s="3">
        <f t="shared" si="0"/>
        <v>7.4007010555980454E-2</v>
      </c>
      <c r="E20" s="10">
        <f t="shared" si="1"/>
        <v>1249.46</v>
      </c>
    </row>
    <row r="21" spans="2:8" x14ac:dyDescent="0.2">
      <c r="B21" s="1">
        <v>37012</v>
      </c>
      <c r="C21" s="2">
        <v>1255.82</v>
      </c>
      <c r="D21" s="3">
        <f t="shared" si="0"/>
        <v>5.0772876986084174E-3</v>
      </c>
      <c r="E21" s="10">
        <f t="shared" si="1"/>
        <v>1255.82</v>
      </c>
      <c r="G21" s="13" t="s">
        <v>17</v>
      </c>
      <c r="H21" s="14">
        <f>H7*12</f>
        <v>5.5631502063263276E-2</v>
      </c>
    </row>
    <row r="22" spans="2:8" x14ac:dyDescent="0.2">
      <c r="B22" s="1">
        <v>37043</v>
      </c>
      <c r="C22" s="2">
        <v>1224.3800000000001</v>
      </c>
      <c r="D22" s="3">
        <f t="shared" si="0"/>
        <v>-2.5354152249423972E-2</v>
      </c>
      <c r="E22" s="10">
        <f t="shared" si="1"/>
        <v>1224.3800000000001</v>
      </c>
      <c r="G22" s="15" t="s">
        <v>18</v>
      </c>
      <c r="H22" s="16">
        <f>H11*SQRT(12)</f>
        <v>0.1516478080018987</v>
      </c>
    </row>
    <row r="23" spans="2:8" x14ac:dyDescent="0.2">
      <c r="B23" s="1">
        <v>37073</v>
      </c>
      <c r="C23" s="2">
        <v>1211.23</v>
      </c>
      <c r="D23" s="3">
        <f t="shared" si="0"/>
        <v>-1.0798221205900169E-2</v>
      </c>
      <c r="E23" s="10">
        <f t="shared" si="1"/>
        <v>1211.23</v>
      </c>
      <c r="G23" s="17" t="s">
        <v>19</v>
      </c>
      <c r="H23" s="18">
        <f>H21/H22</f>
        <v>0.36684672727064244</v>
      </c>
    </row>
    <row r="24" spans="2:8" x14ac:dyDescent="0.2">
      <c r="B24" s="1">
        <v>37104</v>
      </c>
      <c r="C24" s="2">
        <v>1133.58</v>
      </c>
      <c r="D24" s="3">
        <f t="shared" si="0"/>
        <v>-6.6255605887467039E-2</v>
      </c>
      <c r="E24" s="10">
        <f t="shared" si="1"/>
        <v>1133.58</v>
      </c>
    </row>
    <row r="25" spans="2:8" x14ac:dyDescent="0.2">
      <c r="B25" s="1">
        <v>37135</v>
      </c>
      <c r="C25" s="2">
        <v>1040.94</v>
      </c>
      <c r="D25" s="3">
        <f t="shared" si="0"/>
        <v>-8.5256615246989922E-2</v>
      </c>
      <c r="E25" s="10">
        <f t="shared" si="1"/>
        <v>1040.94</v>
      </c>
    </row>
    <row r="26" spans="2:8" x14ac:dyDescent="0.2">
      <c r="B26" s="1">
        <v>37165</v>
      </c>
      <c r="C26" s="2">
        <v>1059.78</v>
      </c>
      <c r="D26" s="3">
        <f t="shared" si="0"/>
        <v>1.7937188329115412E-2</v>
      </c>
      <c r="E26" s="10">
        <f t="shared" si="1"/>
        <v>1059.78</v>
      </c>
    </row>
    <row r="27" spans="2:8" x14ac:dyDescent="0.2">
      <c r="B27" s="1">
        <v>37196</v>
      </c>
      <c r="C27" s="2">
        <v>1139.45</v>
      </c>
      <c r="D27" s="3">
        <f t="shared" si="0"/>
        <v>7.2484350433373146E-2</v>
      </c>
      <c r="E27" s="10">
        <f t="shared" si="1"/>
        <v>1139.45</v>
      </c>
    </row>
    <row r="28" spans="2:8" x14ac:dyDescent="0.2">
      <c r="B28" s="1">
        <v>37226</v>
      </c>
      <c r="C28" s="2">
        <v>1148.08</v>
      </c>
      <c r="D28" s="3">
        <f t="shared" si="0"/>
        <v>7.545292033896033E-3</v>
      </c>
      <c r="E28" s="10">
        <f t="shared" si="1"/>
        <v>1148.08</v>
      </c>
    </row>
    <row r="29" spans="2:8" x14ac:dyDescent="0.2">
      <c r="B29" s="1">
        <v>37257</v>
      </c>
      <c r="C29" s="2">
        <v>1130.2</v>
      </c>
      <c r="D29" s="3">
        <f t="shared" si="0"/>
        <v>-1.5696373666933345E-2</v>
      </c>
      <c r="E29" s="10">
        <f t="shared" si="1"/>
        <v>1130.2</v>
      </c>
    </row>
    <row r="30" spans="2:8" x14ac:dyDescent="0.2">
      <c r="B30" s="1">
        <v>37288</v>
      </c>
      <c r="C30" s="2">
        <v>1106.73</v>
      </c>
      <c r="D30" s="3">
        <f t="shared" si="0"/>
        <v>-2.0984886675167722E-2</v>
      </c>
      <c r="E30" s="10" t="str">
        <f t="shared" si="1"/>
        <v/>
      </c>
    </row>
    <row r="31" spans="2:8" x14ac:dyDescent="0.2">
      <c r="B31" s="1">
        <v>37316</v>
      </c>
      <c r="C31" s="2">
        <v>1147.3900000000001</v>
      </c>
      <c r="D31" s="3">
        <f t="shared" si="0"/>
        <v>3.6080076252758407E-2</v>
      </c>
      <c r="E31" s="10" t="str">
        <f t="shared" si="1"/>
        <v/>
      </c>
    </row>
    <row r="32" spans="2:8" x14ac:dyDescent="0.2">
      <c r="B32" s="1">
        <v>37347</v>
      </c>
      <c r="C32" s="2">
        <v>1076.92</v>
      </c>
      <c r="D32" s="3">
        <f t="shared" si="0"/>
        <v>-6.3384682784413518E-2</v>
      </c>
      <c r="E32" s="10">
        <f t="shared" si="1"/>
        <v>1076.92</v>
      </c>
    </row>
    <row r="33" spans="2:5" x14ac:dyDescent="0.2">
      <c r="B33" s="1">
        <v>37377</v>
      </c>
      <c r="C33" s="2">
        <v>1067.1400000000001</v>
      </c>
      <c r="D33" s="3">
        <f t="shared" si="0"/>
        <v>-9.122942297125956E-3</v>
      </c>
      <c r="E33" s="10">
        <f t="shared" si="1"/>
        <v>1067.1400000000001</v>
      </c>
    </row>
    <row r="34" spans="2:5" x14ac:dyDescent="0.2">
      <c r="B34" s="1">
        <v>37408</v>
      </c>
      <c r="C34">
        <v>989.82</v>
      </c>
      <c r="D34" s="3">
        <f t="shared" si="0"/>
        <v>-7.5214343275906148E-2</v>
      </c>
      <c r="E34" s="10">
        <f t="shared" si="1"/>
        <v>989.82</v>
      </c>
    </row>
    <row r="35" spans="2:5" x14ac:dyDescent="0.2">
      <c r="B35" s="1">
        <v>37438</v>
      </c>
      <c r="C35">
        <v>911.62</v>
      </c>
      <c r="D35" s="3">
        <f t="shared" si="0"/>
        <v>-8.2299871837899052E-2</v>
      </c>
      <c r="E35" s="10">
        <f t="shared" si="1"/>
        <v>911.62</v>
      </c>
    </row>
    <row r="36" spans="2:5" x14ac:dyDescent="0.2">
      <c r="B36" s="1">
        <v>37469</v>
      </c>
      <c r="C36">
        <v>916.07</v>
      </c>
      <c r="D36" s="3">
        <f t="shared" si="0"/>
        <v>4.8695443903156652E-3</v>
      </c>
      <c r="E36" s="10">
        <f t="shared" si="1"/>
        <v>916.07</v>
      </c>
    </row>
    <row r="37" spans="2:5" x14ac:dyDescent="0.2">
      <c r="B37" s="1">
        <v>37500</v>
      </c>
      <c r="C37">
        <v>815.28</v>
      </c>
      <c r="D37" s="3">
        <f t="shared" si="0"/>
        <v>-0.11656116844786664</v>
      </c>
      <c r="E37" s="10">
        <f t="shared" si="1"/>
        <v>815.28</v>
      </c>
    </row>
    <row r="38" spans="2:5" x14ac:dyDescent="0.2">
      <c r="B38" s="1">
        <v>37530</v>
      </c>
      <c r="C38">
        <v>885.76</v>
      </c>
      <c r="D38" s="3">
        <f t="shared" si="0"/>
        <v>8.2914421028757151E-2</v>
      </c>
      <c r="E38" s="10">
        <f t="shared" si="1"/>
        <v>885.76</v>
      </c>
    </row>
    <row r="39" spans="2:5" x14ac:dyDescent="0.2">
      <c r="B39" s="1">
        <v>37561</v>
      </c>
      <c r="C39">
        <v>936.31</v>
      </c>
      <c r="D39" s="3">
        <f t="shared" si="0"/>
        <v>5.550058467611222E-2</v>
      </c>
      <c r="E39" s="10">
        <f t="shared" si="1"/>
        <v>936.31</v>
      </c>
    </row>
    <row r="40" spans="2:5" x14ac:dyDescent="0.2">
      <c r="B40" s="1">
        <v>37591</v>
      </c>
      <c r="C40">
        <v>879.82</v>
      </c>
      <c r="D40" s="3">
        <f t="shared" si="0"/>
        <v>-6.2229277129875436E-2</v>
      </c>
      <c r="E40" s="10">
        <f t="shared" si="1"/>
        <v>879.82</v>
      </c>
    </row>
    <row r="41" spans="2:5" x14ac:dyDescent="0.2">
      <c r="B41" s="1">
        <v>37622</v>
      </c>
      <c r="C41">
        <v>855.7</v>
      </c>
      <c r="D41" s="3">
        <f t="shared" si="0"/>
        <v>-2.7797493671422965E-2</v>
      </c>
      <c r="E41" s="10">
        <f t="shared" si="1"/>
        <v>855.7</v>
      </c>
    </row>
    <row r="42" spans="2:5" x14ac:dyDescent="0.2">
      <c r="B42" s="1">
        <v>37653</v>
      </c>
      <c r="C42">
        <v>841.15</v>
      </c>
      <c r="D42" s="3">
        <f t="shared" si="0"/>
        <v>-1.7149844258839787E-2</v>
      </c>
      <c r="E42" s="10" t="str">
        <f t="shared" si="1"/>
        <v/>
      </c>
    </row>
    <row r="43" spans="2:5" x14ac:dyDescent="0.2">
      <c r="B43" s="1">
        <v>37681</v>
      </c>
      <c r="C43">
        <v>848.18</v>
      </c>
      <c r="D43" s="3">
        <f t="shared" si="0"/>
        <v>8.3228742528296627E-3</v>
      </c>
      <c r="E43" s="10">
        <f t="shared" si="1"/>
        <v>848.18</v>
      </c>
    </row>
    <row r="44" spans="2:5" x14ac:dyDescent="0.2">
      <c r="B44" s="1">
        <v>37712</v>
      </c>
      <c r="C44">
        <v>916.92</v>
      </c>
      <c r="D44" s="3">
        <f t="shared" si="0"/>
        <v>7.7927350029476733E-2</v>
      </c>
      <c r="E44" s="10">
        <f t="shared" si="1"/>
        <v>916.92</v>
      </c>
    </row>
    <row r="45" spans="2:5" x14ac:dyDescent="0.2">
      <c r="B45" s="1">
        <v>37742</v>
      </c>
      <c r="C45">
        <v>963.59</v>
      </c>
      <c r="D45" s="3">
        <f t="shared" si="0"/>
        <v>4.9645665489287727E-2</v>
      </c>
      <c r="E45" s="10" t="str">
        <f t="shared" si="1"/>
        <v/>
      </c>
    </row>
    <row r="46" spans="2:5" x14ac:dyDescent="0.2">
      <c r="B46" s="1">
        <v>37773</v>
      </c>
      <c r="C46">
        <v>974.5</v>
      </c>
      <c r="D46" s="3">
        <f t="shared" si="0"/>
        <v>1.125862601085219E-2</v>
      </c>
      <c r="E46" s="10" t="str">
        <f t="shared" si="1"/>
        <v/>
      </c>
    </row>
    <row r="47" spans="2:5" x14ac:dyDescent="0.2">
      <c r="B47" s="1">
        <v>37803</v>
      </c>
      <c r="C47">
        <v>993.32</v>
      </c>
      <c r="D47" s="3">
        <f t="shared" si="0"/>
        <v>1.9128348974846124E-2</v>
      </c>
      <c r="E47" s="10" t="str">
        <f t="shared" si="1"/>
        <v/>
      </c>
    </row>
    <row r="48" spans="2:5" x14ac:dyDescent="0.2">
      <c r="B48" s="1">
        <v>37834</v>
      </c>
      <c r="C48" s="2">
        <v>1008.01</v>
      </c>
      <c r="D48" s="3">
        <f t="shared" si="0"/>
        <v>1.4680501294563735E-2</v>
      </c>
      <c r="E48" s="10" t="str">
        <f t="shared" si="1"/>
        <v/>
      </c>
    </row>
    <row r="49" spans="2:5" x14ac:dyDescent="0.2">
      <c r="B49" s="1">
        <v>37865</v>
      </c>
      <c r="C49">
        <v>995.97</v>
      </c>
      <c r="D49" s="3">
        <f t="shared" si="0"/>
        <v>-1.2016232567985653E-2</v>
      </c>
      <c r="E49" s="10" t="str">
        <f t="shared" si="1"/>
        <v/>
      </c>
    </row>
    <row r="50" spans="2:5" x14ac:dyDescent="0.2">
      <c r="B50" s="1">
        <v>37895</v>
      </c>
      <c r="C50" s="2">
        <v>1050.71</v>
      </c>
      <c r="D50" s="3">
        <f t="shared" si="0"/>
        <v>5.3504268464946513E-2</v>
      </c>
      <c r="E50" s="10" t="str">
        <f t="shared" si="1"/>
        <v/>
      </c>
    </row>
    <row r="51" spans="2:5" x14ac:dyDescent="0.2">
      <c r="B51" s="1">
        <v>37926</v>
      </c>
      <c r="C51" s="2">
        <v>1058.2</v>
      </c>
      <c r="D51" s="3">
        <f t="shared" si="0"/>
        <v>7.1032253560451564E-3</v>
      </c>
      <c r="E51" s="10" t="str">
        <f t="shared" si="1"/>
        <v/>
      </c>
    </row>
    <row r="52" spans="2:5" x14ac:dyDescent="0.2">
      <c r="B52" s="1">
        <v>37956</v>
      </c>
      <c r="C52" s="2">
        <v>1111.92</v>
      </c>
      <c r="D52" s="3">
        <f t="shared" si="0"/>
        <v>4.9518899306471208E-2</v>
      </c>
      <c r="E52" s="10" t="str">
        <f t="shared" si="1"/>
        <v/>
      </c>
    </row>
    <row r="53" spans="2:5" x14ac:dyDescent="0.2">
      <c r="B53" s="1">
        <v>37987</v>
      </c>
      <c r="C53" s="2">
        <v>1131.1300000000001</v>
      </c>
      <c r="D53" s="3">
        <f t="shared" si="0"/>
        <v>1.7128882262967212E-2</v>
      </c>
      <c r="E53" s="10" t="str">
        <f t="shared" si="1"/>
        <v/>
      </c>
    </row>
    <row r="54" spans="2:5" x14ac:dyDescent="0.2">
      <c r="B54" s="1">
        <v>38018</v>
      </c>
      <c r="C54" s="2">
        <v>1144.94</v>
      </c>
      <c r="D54" s="3">
        <f t="shared" si="0"/>
        <v>1.2135100829125884E-2</v>
      </c>
      <c r="E54" s="10" t="str">
        <f t="shared" si="1"/>
        <v/>
      </c>
    </row>
    <row r="55" spans="2:5" x14ac:dyDescent="0.2">
      <c r="B55" s="1">
        <v>38047</v>
      </c>
      <c r="C55" s="2">
        <v>1126.21</v>
      </c>
      <c r="D55" s="3">
        <f t="shared" si="0"/>
        <v>-1.6494220669989047E-2</v>
      </c>
      <c r="E55" s="10" t="str">
        <f t="shared" si="1"/>
        <v/>
      </c>
    </row>
    <row r="56" spans="2:5" x14ac:dyDescent="0.2">
      <c r="B56" s="1">
        <v>38078</v>
      </c>
      <c r="C56" s="2">
        <v>1107.3</v>
      </c>
      <c r="D56" s="3">
        <f t="shared" si="0"/>
        <v>-1.6933393494544095E-2</v>
      </c>
      <c r="E56" s="10" t="str">
        <f t="shared" si="1"/>
        <v/>
      </c>
    </row>
    <row r="57" spans="2:5" x14ac:dyDescent="0.2">
      <c r="B57" s="1">
        <v>38108</v>
      </c>
      <c r="C57" s="2">
        <v>1120.68</v>
      </c>
      <c r="D57" s="3">
        <f t="shared" si="0"/>
        <v>1.2011024205564368E-2</v>
      </c>
      <c r="E57" s="10" t="str">
        <f t="shared" si="1"/>
        <v/>
      </c>
    </row>
    <row r="58" spans="2:5" x14ac:dyDescent="0.2">
      <c r="B58" s="1">
        <v>38139</v>
      </c>
      <c r="C58" s="2">
        <v>1140.8399999999999</v>
      </c>
      <c r="D58" s="3">
        <f t="shared" si="0"/>
        <v>1.7829189249312503E-2</v>
      </c>
      <c r="E58" s="10" t="str">
        <f t="shared" si="1"/>
        <v/>
      </c>
    </row>
    <row r="59" spans="2:5" x14ac:dyDescent="0.2">
      <c r="B59" s="1">
        <v>38169</v>
      </c>
      <c r="C59" s="2">
        <v>1101.72</v>
      </c>
      <c r="D59" s="3">
        <f t="shared" si="0"/>
        <v>-3.4892238215330364E-2</v>
      </c>
      <c r="E59" s="10">
        <f t="shared" si="1"/>
        <v>1101.72</v>
      </c>
    </row>
    <row r="60" spans="2:5" x14ac:dyDescent="0.2">
      <c r="B60" s="1">
        <v>38200</v>
      </c>
      <c r="C60" s="2">
        <v>1104.24</v>
      </c>
      <c r="D60" s="3">
        <f t="shared" si="0"/>
        <v>2.284720571713859E-3</v>
      </c>
      <c r="E60" s="10">
        <f t="shared" si="1"/>
        <v>1104.24</v>
      </c>
    </row>
    <row r="61" spans="2:5" x14ac:dyDescent="0.2">
      <c r="B61" s="1">
        <v>38231</v>
      </c>
      <c r="C61" s="2">
        <v>1114.58</v>
      </c>
      <c r="D61" s="3">
        <f t="shared" si="0"/>
        <v>9.3203368022064838E-3</v>
      </c>
      <c r="E61" s="10" t="str">
        <f t="shared" si="1"/>
        <v/>
      </c>
    </row>
    <row r="62" spans="2:5" x14ac:dyDescent="0.2">
      <c r="B62" s="1">
        <v>38261</v>
      </c>
      <c r="C62" s="2">
        <v>1130.2</v>
      </c>
      <c r="D62" s="3">
        <f t="shared" si="0"/>
        <v>1.391695587821374E-2</v>
      </c>
      <c r="E62" s="10" t="str">
        <f t="shared" si="1"/>
        <v/>
      </c>
    </row>
    <row r="63" spans="2:5" x14ac:dyDescent="0.2">
      <c r="B63" s="1">
        <v>38292</v>
      </c>
      <c r="C63" s="2">
        <v>1173.82</v>
      </c>
      <c r="D63" s="3">
        <f t="shared" si="0"/>
        <v>3.7868779461133012E-2</v>
      </c>
      <c r="E63" s="10" t="str">
        <f t="shared" si="1"/>
        <v/>
      </c>
    </row>
    <row r="64" spans="2:5" x14ac:dyDescent="0.2">
      <c r="B64" s="1">
        <v>38322</v>
      </c>
      <c r="C64" s="2">
        <v>1211.92</v>
      </c>
      <c r="D64" s="3">
        <f t="shared" si="0"/>
        <v>3.1942491193192112E-2</v>
      </c>
      <c r="E64" s="10" t="str">
        <f t="shared" si="1"/>
        <v/>
      </c>
    </row>
    <row r="65" spans="2:5" x14ac:dyDescent="0.2">
      <c r="B65" s="1">
        <v>38353</v>
      </c>
      <c r="C65" s="2">
        <v>1181.27</v>
      </c>
      <c r="D65" s="3">
        <f t="shared" si="0"/>
        <v>-2.5615747968515911E-2</v>
      </c>
      <c r="E65" s="10" t="str">
        <f t="shared" si="1"/>
        <v/>
      </c>
    </row>
    <row r="66" spans="2:5" x14ac:dyDescent="0.2">
      <c r="B66" s="1">
        <v>38384</v>
      </c>
      <c r="C66" s="2">
        <v>1203.5999999999999</v>
      </c>
      <c r="D66" s="3">
        <f t="shared" si="0"/>
        <v>1.8726934874337724E-2</v>
      </c>
      <c r="E66" s="10" t="str">
        <f t="shared" si="1"/>
        <v/>
      </c>
    </row>
    <row r="67" spans="2:5" x14ac:dyDescent="0.2">
      <c r="B67" s="1">
        <v>38412</v>
      </c>
      <c r="C67" s="2">
        <v>1180.5899999999999</v>
      </c>
      <c r="D67" s="3">
        <f t="shared" si="0"/>
        <v>-1.930275225452871E-2</v>
      </c>
      <c r="E67" s="10" t="str">
        <f t="shared" si="1"/>
        <v/>
      </c>
    </row>
    <row r="68" spans="2:5" x14ac:dyDescent="0.2">
      <c r="B68" s="1">
        <v>38443</v>
      </c>
      <c r="C68" s="2">
        <v>1156.8499999999999</v>
      </c>
      <c r="D68" s="3">
        <f t="shared" si="0"/>
        <v>-2.031351934767037E-2</v>
      </c>
      <c r="E68" s="10">
        <f t="shared" si="1"/>
        <v>1156.8499999999999</v>
      </c>
    </row>
    <row r="69" spans="2:5" x14ac:dyDescent="0.2">
      <c r="B69" s="1">
        <v>38473</v>
      </c>
      <c r="C69" s="2">
        <v>1191.5</v>
      </c>
      <c r="D69" s="3">
        <f t="shared" si="0"/>
        <v>2.9512223385105795E-2</v>
      </c>
      <c r="E69" s="10">
        <f t="shared" si="1"/>
        <v>1191.5</v>
      </c>
    </row>
    <row r="70" spans="2:5" x14ac:dyDescent="0.2">
      <c r="B70" s="1">
        <v>38504</v>
      </c>
      <c r="C70" s="2">
        <v>1191.33</v>
      </c>
      <c r="D70" s="3">
        <f t="shared" si="0"/>
        <v>-1.4268747689802155E-4</v>
      </c>
      <c r="E70" s="10" t="str">
        <f t="shared" si="1"/>
        <v/>
      </c>
    </row>
    <row r="71" spans="2:5" x14ac:dyDescent="0.2">
      <c r="B71" s="1">
        <v>38534</v>
      </c>
      <c r="C71" s="2">
        <v>1234.18</v>
      </c>
      <c r="D71" s="3">
        <f t="shared" ref="D71:D134" si="2">LN(C71/C70)</f>
        <v>3.5336451864729147E-2</v>
      </c>
      <c r="E71" s="10" t="str">
        <f t="shared" si="1"/>
        <v/>
      </c>
    </row>
    <row r="72" spans="2:5" x14ac:dyDescent="0.2">
      <c r="B72" s="1">
        <v>38565</v>
      </c>
      <c r="C72" s="2">
        <v>1220.33</v>
      </c>
      <c r="D72" s="3">
        <f t="shared" si="2"/>
        <v>-1.1285467972359155E-2</v>
      </c>
      <c r="E72" s="10" t="str">
        <f t="shared" si="1"/>
        <v/>
      </c>
    </row>
    <row r="73" spans="2:5" x14ac:dyDescent="0.2">
      <c r="B73" s="1">
        <v>38596</v>
      </c>
      <c r="C73" s="2">
        <v>1228.81</v>
      </c>
      <c r="D73" s="3">
        <f t="shared" si="2"/>
        <v>6.9249074268589216E-3</v>
      </c>
      <c r="E73" s="10" t="str">
        <f t="shared" si="1"/>
        <v/>
      </c>
    </row>
    <row r="74" spans="2:5" x14ac:dyDescent="0.2">
      <c r="B74" s="1">
        <v>38626</v>
      </c>
      <c r="C74" s="2">
        <v>1207.01</v>
      </c>
      <c r="D74" s="3">
        <f t="shared" si="2"/>
        <v>-1.7899994313773929E-2</v>
      </c>
      <c r="E74" s="10" t="str">
        <f t="shared" ref="E74:E137" si="3">IF(LN(C74/C69)&lt;0,C74,"")</f>
        <v/>
      </c>
    </row>
    <row r="75" spans="2:5" x14ac:dyDescent="0.2">
      <c r="B75" s="1">
        <v>38657</v>
      </c>
      <c r="C75" s="2">
        <v>1249.48</v>
      </c>
      <c r="D75" s="3">
        <f t="shared" si="2"/>
        <v>3.4581237676988605E-2</v>
      </c>
      <c r="E75" s="10" t="str">
        <f t="shared" si="3"/>
        <v/>
      </c>
    </row>
    <row r="76" spans="2:5" x14ac:dyDescent="0.2">
      <c r="B76" s="1">
        <v>38687</v>
      </c>
      <c r="C76" s="2">
        <v>1248.29</v>
      </c>
      <c r="D76" s="3">
        <f t="shared" si="2"/>
        <v>-9.528500142413687E-4</v>
      </c>
      <c r="E76" s="10" t="str">
        <f t="shared" si="3"/>
        <v/>
      </c>
    </row>
    <row r="77" spans="2:5" x14ac:dyDescent="0.2">
      <c r="B77" s="1">
        <v>38718</v>
      </c>
      <c r="C77" s="2">
        <v>1280.08</v>
      </c>
      <c r="D77" s="3">
        <f t="shared" si="2"/>
        <v>2.5147961230518261E-2</v>
      </c>
      <c r="E77" s="10" t="str">
        <f t="shared" si="3"/>
        <v/>
      </c>
    </row>
    <row r="78" spans="2:5" x14ac:dyDescent="0.2">
      <c r="B78" s="1">
        <v>38749</v>
      </c>
      <c r="C78" s="2">
        <v>1280.6600000000001</v>
      </c>
      <c r="D78" s="3">
        <f t="shared" si="2"/>
        <v>4.529940641520396E-4</v>
      </c>
      <c r="E78" s="10" t="str">
        <f t="shared" si="3"/>
        <v/>
      </c>
    </row>
    <row r="79" spans="2:5" x14ac:dyDescent="0.2">
      <c r="B79" s="1">
        <v>38777</v>
      </c>
      <c r="C79" s="2">
        <v>1294.83</v>
      </c>
      <c r="D79" s="3">
        <f t="shared" si="2"/>
        <v>1.1003842360389883E-2</v>
      </c>
      <c r="E79" s="10" t="str">
        <f t="shared" si="3"/>
        <v/>
      </c>
    </row>
    <row r="80" spans="2:5" x14ac:dyDescent="0.2">
      <c r="B80" s="1">
        <v>38808</v>
      </c>
      <c r="C80" s="2">
        <v>1310.6099999999999</v>
      </c>
      <c r="D80" s="3">
        <f t="shared" si="2"/>
        <v>1.2113265284213585E-2</v>
      </c>
      <c r="E80" s="10" t="str">
        <f t="shared" si="3"/>
        <v/>
      </c>
    </row>
    <row r="81" spans="2:5" x14ac:dyDescent="0.2">
      <c r="B81" s="1">
        <v>38838</v>
      </c>
      <c r="C81" s="2">
        <v>1270.0899999999999</v>
      </c>
      <c r="D81" s="3">
        <f t="shared" si="2"/>
        <v>-3.1404913585891703E-2</v>
      </c>
      <c r="E81" s="10" t="str">
        <f t="shared" si="3"/>
        <v/>
      </c>
    </row>
    <row r="82" spans="2:5" x14ac:dyDescent="0.2">
      <c r="B82" s="1">
        <v>38869</v>
      </c>
      <c r="C82" s="2">
        <v>1270.2</v>
      </c>
      <c r="D82" s="3">
        <f t="shared" si="2"/>
        <v>8.6604285391806066E-5</v>
      </c>
      <c r="E82" s="10">
        <f t="shared" si="3"/>
        <v>1270.2</v>
      </c>
    </row>
    <row r="83" spans="2:5" x14ac:dyDescent="0.2">
      <c r="B83" s="1">
        <v>38899</v>
      </c>
      <c r="C83" s="2">
        <v>1276.6600000000001</v>
      </c>
      <c r="D83" s="3">
        <f t="shared" si="2"/>
        <v>5.072924191958309E-3</v>
      </c>
      <c r="E83" s="10">
        <f t="shared" si="3"/>
        <v>1276.6600000000001</v>
      </c>
    </row>
    <row r="84" spans="2:5" x14ac:dyDescent="0.2">
      <c r="B84" s="1">
        <v>38930</v>
      </c>
      <c r="C84" s="2">
        <v>1303.82</v>
      </c>
      <c r="D84" s="3">
        <f t="shared" si="2"/>
        <v>2.105112458799209E-2</v>
      </c>
      <c r="E84" s="10" t="str">
        <f t="shared" si="3"/>
        <v/>
      </c>
    </row>
    <row r="85" spans="2:5" x14ac:dyDescent="0.2">
      <c r="B85" s="1">
        <v>38961</v>
      </c>
      <c r="C85" s="2">
        <v>1335.85</v>
      </c>
      <c r="D85" s="3">
        <f t="shared" si="2"/>
        <v>2.4269376195304011E-2</v>
      </c>
      <c r="E85" s="10" t="str">
        <f t="shared" si="3"/>
        <v/>
      </c>
    </row>
    <row r="86" spans="2:5" x14ac:dyDescent="0.2">
      <c r="B86" s="1">
        <v>38991</v>
      </c>
      <c r="C86" s="2">
        <v>1377.94</v>
      </c>
      <c r="D86" s="3">
        <f t="shared" si="2"/>
        <v>3.1021836917226073E-2</v>
      </c>
      <c r="E86" s="10" t="str">
        <f t="shared" si="3"/>
        <v/>
      </c>
    </row>
    <row r="87" spans="2:5" x14ac:dyDescent="0.2">
      <c r="B87" s="1">
        <v>39022</v>
      </c>
      <c r="C87" s="2">
        <v>1400.63</v>
      </c>
      <c r="D87" s="3">
        <f t="shared" si="2"/>
        <v>1.6332505122359679E-2</v>
      </c>
      <c r="E87" s="10" t="str">
        <f t="shared" si="3"/>
        <v/>
      </c>
    </row>
    <row r="88" spans="2:5" x14ac:dyDescent="0.2">
      <c r="B88" s="1">
        <v>39052</v>
      </c>
      <c r="C88" s="2">
        <v>1418.3</v>
      </c>
      <c r="D88" s="3">
        <f t="shared" si="2"/>
        <v>1.2536835916847028E-2</v>
      </c>
      <c r="E88" s="10" t="str">
        <f t="shared" si="3"/>
        <v/>
      </c>
    </row>
    <row r="89" spans="2:5" x14ac:dyDescent="0.2">
      <c r="B89" s="1">
        <v>39083</v>
      </c>
      <c r="C89" s="2">
        <v>1438.24</v>
      </c>
      <c r="D89" s="3">
        <f t="shared" si="2"/>
        <v>1.3961172524527271E-2</v>
      </c>
      <c r="E89" s="10" t="str">
        <f t="shared" si="3"/>
        <v/>
      </c>
    </row>
    <row r="90" spans="2:5" x14ac:dyDescent="0.2">
      <c r="B90" s="1">
        <v>39114</v>
      </c>
      <c r="C90" s="2">
        <v>1406.82</v>
      </c>
      <c r="D90" s="3">
        <f t="shared" si="2"/>
        <v>-2.2088305664389823E-2</v>
      </c>
      <c r="E90" s="10" t="str">
        <f t="shared" si="3"/>
        <v/>
      </c>
    </row>
    <row r="91" spans="2:5" x14ac:dyDescent="0.2">
      <c r="B91" s="1">
        <v>39142</v>
      </c>
      <c r="C91" s="2">
        <v>1420.86</v>
      </c>
      <c r="D91" s="3">
        <f t="shared" si="2"/>
        <v>9.9304839152859412E-3</v>
      </c>
      <c r="E91" s="10" t="str">
        <f t="shared" si="3"/>
        <v/>
      </c>
    </row>
    <row r="92" spans="2:5" x14ac:dyDescent="0.2">
      <c r="B92" s="1">
        <v>39173</v>
      </c>
      <c r="C92" s="2">
        <v>1482.37</v>
      </c>
      <c r="D92" s="3">
        <f t="shared" si="2"/>
        <v>4.2379836237605301E-2</v>
      </c>
      <c r="E92" s="10" t="str">
        <f t="shared" si="3"/>
        <v/>
      </c>
    </row>
    <row r="93" spans="2:5" x14ac:dyDescent="0.2">
      <c r="B93" s="1">
        <v>39203</v>
      </c>
      <c r="C93" s="2">
        <v>1530.62</v>
      </c>
      <c r="D93" s="3">
        <f t="shared" si="2"/>
        <v>3.2030723748061214E-2</v>
      </c>
      <c r="E93" s="10" t="str">
        <f t="shared" si="3"/>
        <v/>
      </c>
    </row>
    <row r="94" spans="2:5" x14ac:dyDescent="0.2">
      <c r="B94" s="1">
        <v>39234</v>
      </c>
      <c r="C94" s="2">
        <v>1503.35</v>
      </c>
      <c r="D94" s="3">
        <f t="shared" si="2"/>
        <v>-1.7976930819991094E-2</v>
      </c>
      <c r="E94" s="10" t="str">
        <f t="shared" si="3"/>
        <v/>
      </c>
    </row>
    <row r="95" spans="2:5" x14ac:dyDescent="0.2">
      <c r="B95" s="1">
        <v>39264</v>
      </c>
      <c r="C95" s="2">
        <v>1455.27</v>
      </c>
      <c r="D95" s="3">
        <f t="shared" si="2"/>
        <v>-3.2504500841186675E-2</v>
      </c>
      <c r="E95" s="10" t="str">
        <f t="shared" si="3"/>
        <v/>
      </c>
    </row>
    <row r="96" spans="2:5" x14ac:dyDescent="0.2">
      <c r="B96" s="1">
        <v>39295</v>
      </c>
      <c r="C96" s="2">
        <v>1473.99</v>
      </c>
      <c r="D96" s="3">
        <f t="shared" si="2"/>
        <v>1.2781559065278813E-2</v>
      </c>
      <c r="E96" s="10" t="str">
        <f t="shared" si="3"/>
        <v/>
      </c>
    </row>
    <row r="97" spans="2:5" x14ac:dyDescent="0.2">
      <c r="B97" s="1">
        <v>39326</v>
      </c>
      <c r="C97" s="2">
        <v>1526.75</v>
      </c>
      <c r="D97" s="3">
        <f t="shared" si="2"/>
        <v>3.5168283637491062E-2</v>
      </c>
      <c r="E97" s="10" t="str">
        <f t="shared" si="3"/>
        <v/>
      </c>
    </row>
    <row r="98" spans="2:5" x14ac:dyDescent="0.2">
      <c r="B98" s="1">
        <v>39356</v>
      </c>
      <c r="C98" s="2">
        <v>1549.38</v>
      </c>
      <c r="D98" s="3">
        <f t="shared" si="2"/>
        <v>1.4713557788708606E-2</v>
      </c>
      <c r="E98" s="10" t="str">
        <f t="shared" si="3"/>
        <v/>
      </c>
    </row>
    <row r="99" spans="2:5" x14ac:dyDescent="0.2">
      <c r="B99" s="1">
        <v>39387</v>
      </c>
      <c r="C99" s="2">
        <v>1481.14</v>
      </c>
      <c r="D99" s="3">
        <f t="shared" si="2"/>
        <v>-4.5042789369416157E-2</v>
      </c>
      <c r="E99" s="10">
        <f t="shared" si="3"/>
        <v>1481.14</v>
      </c>
    </row>
    <row r="100" spans="2:5" x14ac:dyDescent="0.2">
      <c r="B100" s="1">
        <v>39417</v>
      </c>
      <c r="C100" s="2">
        <v>1468.36</v>
      </c>
      <c r="D100" s="3">
        <f t="shared" si="2"/>
        <v>-8.6659298048018304E-3</v>
      </c>
      <c r="E100" s="10" t="str">
        <f t="shared" si="3"/>
        <v/>
      </c>
    </row>
    <row r="101" spans="2:5" x14ac:dyDescent="0.2">
      <c r="B101" s="1">
        <v>39448</v>
      </c>
      <c r="C101" s="2">
        <v>1378.55</v>
      </c>
      <c r="D101" s="3">
        <f t="shared" si="2"/>
        <v>-6.3113909602276946E-2</v>
      </c>
      <c r="E101" s="10">
        <f t="shared" si="3"/>
        <v>1378.55</v>
      </c>
    </row>
    <row r="102" spans="2:5" x14ac:dyDescent="0.2">
      <c r="B102" s="1">
        <v>39479</v>
      </c>
      <c r="C102" s="2">
        <v>1330.63</v>
      </c>
      <c r="D102" s="3">
        <f t="shared" si="2"/>
        <v>-3.5379707842082095E-2</v>
      </c>
      <c r="E102" s="10">
        <f t="shared" si="3"/>
        <v>1330.63</v>
      </c>
    </row>
    <row r="103" spans="2:5" x14ac:dyDescent="0.2">
      <c r="B103" s="1">
        <v>39508</v>
      </c>
      <c r="C103" s="2">
        <v>1322.7</v>
      </c>
      <c r="D103" s="3">
        <f t="shared" si="2"/>
        <v>-5.9774122413739049E-3</v>
      </c>
      <c r="E103" s="10">
        <f t="shared" si="3"/>
        <v>1322.7</v>
      </c>
    </row>
    <row r="104" spans="2:5" x14ac:dyDescent="0.2">
      <c r="B104" s="1">
        <v>39539</v>
      </c>
      <c r="C104" s="2">
        <v>1385.59</v>
      </c>
      <c r="D104" s="3">
        <f t="shared" si="2"/>
        <v>4.6450939660056381E-2</v>
      </c>
      <c r="E104" s="10">
        <f t="shared" si="3"/>
        <v>1385.59</v>
      </c>
    </row>
    <row r="105" spans="2:5" x14ac:dyDescent="0.2">
      <c r="B105" s="1">
        <v>39569</v>
      </c>
      <c r="C105" s="2">
        <v>1400.38</v>
      </c>
      <c r="D105" s="3">
        <f t="shared" si="2"/>
        <v>1.0617586652650165E-2</v>
      </c>
      <c r="E105" s="10">
        <f t="shared" si="3"/>
        <v>1400.38</v>
      </c>
    </row>
    <row r="106" spans="2:5" x14ac:dyDescent="0.2">
      <c r="B106" s="1">
        <v>39600</v>
      </c>
      <c r="C106" s="2">
        <v>1280</v>
      </c>
      <c r="D106" s="3">
        <f t="shared" si="2"/>
        <v>-8.98835504310454E-2</v>
      </c>
      <c r="E106" s="10">
        <f t="shared" si="3"/>
        <v>1280</v>
      </c>
    </row>
    <row r="107" spans="2:5" x14ac:dyDescent="0.2">
      <c r="B107" s="1">
        <v>39630</v>
      </c>
      <c r="C107" s="2">
        <v>1267.3800000000001</v>
      </c>
      <c r="D107" s="3">
        <f t="shared" si="2"/>
        <v>-9.9083004864562122E-3</v>
      </c>
      <c r="E107" s="10">
        <f t="shared" si="3"/>
        <v>1267.3800000000001</v>
      </c>
    </row>
    <row r="108" spans="2:5" x14ac:dyDescent="0.2">
      <c r="B108" s="1">
        <v>39661</v>
      </c>
      <c r="C108" s="2">
        <v>1282.83</v>
      </c>
      <c r="D108" s="3">
        <f t="shared" si="2"/>
        <v>1.2116797460712942E-2</v>
      </c>
      <c r="E108" s="10">
        <f t="shared" si="3"/>
        <v>1282.83</v>
      </c>
    </row>
    <row r="109" spans="2:5" x14ac:dyDescent="0.2">
      <c r="B109" s="1">
        <v>39692</v>
      </c>
      <c r="C109" s="2">
        <v>1166.3599999999999</v>
      </c>
      <c r="D109" s="3">
        <f t="shared" si="2"/>
        <v>-9.5180786774375359E-2</v>
      </c>
      <c r="E109" s="10">
        <f t="shared" si="3"/>
        <v>1166.3599999999999</v>
      </c>
    </row>
    <row r="110" spans="2:5" x14ac:dyDescent="0.2">
      <c r="B110" s="1">
        <v>39722</v>
      </c>
      <c r="C110">
        <v>968.75</v>
      </c>
      <c r="D110" s="3">
        <f t="shared" si="2"/>
        <v>-0.18563648644598751</v>
      </c>
      <c r="E110" s="10">
        <f t="shared" si="3"/>
        <v>968.75</v>
      </c>
    </row>
    <row r="111" spans="2:5" x14ac:dyDescent="0.2">
      <c r="B111" s="1">
        <v>39753</v>
      </c>
      <c r="C111">
        <v>896.24</v>
      </c>
      <c r="D111" s="3">
        <f t="shared" si="2"/>
        <v>-7.7798346417088868E-2</v>
      </c>
      <c r="E111" s="10">
        <f t="shared" si="3"/>
        <v>896.24</v>
      </c>
    </row>
    <row r="112" spans="2:5" x14ac:dyDescent="0.2">
      <c r="B112" s="1">
        <v>39783</v>
      </c>
      <c r="C112">
        <v>903.25</v>
      </c>
      <c r="D112" s="3">
        <f t="shared" si="2"/>
        <v>7.7911357772817548E-3</v>
      </c>
      <c r="E112" s="10">
        <f t="shared" si="3"/>
        <v>903.25</v>
      </c>
    </row>
    <row r="113" spans="2:5" x14ac:dyDescent="0.2">
      <c r="B113" s="1">
        <v>39814</v>
      </c>
      <c r="C113">
        <v>825.88</v>
      </c>
      <c r="D113" s="3">
        <f t="shared" si="2"/>
        <v>-8.9549885511070959E-2</v>
      </c>
      <c r="E113" s="10">
        <f t="shared" si="3"/>
        <v>825.88</v>
      </c>
    </row>
    <row r="114" spans="2:5" x14ac:dyDescent="0.2">
      <c r="B114" s="1">
        <v>39845</v>
      </c>
      <c r="C114">
        <v>735.09</v>
      </c>
      <c r="D114" s="3">
        <f t="shared" si="2"/>
        <v>-0.11645654382051443</v>
      </c>
      <c r="E114" s="10">
        <f t="shared" si="3"/>
        <v>735.09</v>
      </c>
    </row>
    <row r="115" spans="2:5" x14ac:dyDescent="0.2">
      <c r="B115" s="1">
        <v>39873</v>
      </c>
      <c r="C115">
        <v>797.87</v>
      </c>
      <c r="D115" s="3">
        <f t="shared" si="2"/>
        <v>8.1952736214643773E-2</v>
      </c>
      <c r="E115" s="10">
        <f t="shared" si="3"/>
        <v>797.87</v>
      </c>
    </row>
    <row r="116" spans="2:5" x14ac:dyDescent="0.2">
      <c r="B116" s="1">
        <v>39904</v>
      </c>
      <c r="C116">
        <v>872.81</v>
      </c>
      <c r="D116" s="3">
        <f t="shared" si="2"/>
        <v>8.9772214920969498E-2</v>
      </c>
      <c r="E116" s="10">
        <f t="shared" si="3"/>
        <v>872.81</v>
      </c>
    </row>
    <row r="117" spans="2:5" x14ac:dyDescent="0.2">
      <c r="B117" s="1">
        <v>39934</v>
      </c>
      <c r="C117">
        <v>919.14</v>
      </c>
      <c r="D117" s="3">
        <f t="shared" si="2"/>
        <v>5.1720558420882315E-2</v>
      </c>
      <c r="E117" s="10" t="str">
        <f t="shared" si="3"/>
        <v/>
      </c>
    </row>
    <row r="118" spans="2:5" x14ac:dyDescent="0.2">
      <c r="B118" s="1">
        <v>39965</v>
      </c>
      <c r="C118">
        <v>919.32</v>
      </c>
      <c r="D118" s="3">
        <f t="shared" si="2"/>
        <v>1.9581606407012827E-4</v>
      </c>
      <c r="E118" s="10" t="str">
        <f t="shared" si="3"/>
        <v/>
      </c>
    </row>
    <row r="119" spans="2:5" x14ac:dyDescent="0.2">
      <c r="B119" s="1">
        <v>39995</v>
      </c>
      <c r="C119">
        <v>987.48</v>
      </c>
      <c r="D119" s="3">
        <f t="shared" si="2"/>
        <v>7.1521977088891908E-2</v>
      </c>
      <c r="E119" s="10" t="str">
        <f t="shared" si="3"/>
        <v/>
      </c>
    </row>
    <row r="120" spans="2:5" x14ac:dyDescent="0.2">
      <c r="B120" s="1">
        <v>40026</v>
      </c>
      <c r="C120" s="2">
        <v>1020.62</v>
      </c>
      <c r="D120" s="3">
        <f t="shared" si="2"/>
        <v>3.3009321348136535E-2</v>
      </c>
      <c r="E120" s="10" t="str">
        <f t="shared" si="3"/>
        <v/>
      </c>
    </row>
    <row r="121" spans="2:5" x14ac:dyDescent="0.2">
      <c r="B121" s="1">
        <v>40057</v>
      </c>
      <c r="C121" s="2">
        <v>1057.08</v>
      </c>
      <c r="D121" s="3">
        <f t="shared" si="2"/>
        <v>3.5100104155946166E-2</v>
      </c>
      <c r="E121" s="10" t="str">
        <f t="shared" si="3"/>
        <v/>
      </c>
    </row>
    <row r="122" spans="2:5" x14ac:dyDescent="0.2">
      <c r="B122" s="1">
        <v>40087</v>
      </c>
      <c r="C122" s="2">
        <v>1036.19</v>
      </c>
      <c r="D122" s="3">
        <f t="shared" si="2"/>
        <v>-1.9959865222177731E-2</v>
      </c>
      <c r="E122" s="10" t="str">
        <f t="shared" si="3"/>
        <v/>
      </c>
    </row>
    <row r="123" spans="2:5" x14ac:dyDescent="0.2">
      <c r="B123" s="1">
        <v>40118</v>
      </c>
      <c r="C123" s="2">
        <v>1095.6300000000001</v>
      </c>
      <c r="D123" s="3">
        <f t="shared" si="2"/>
        <v>5.5779015582807137E-2</v>
      </c>
      <c r="E123" s="10" t="str">
        <f t="shared" si="3"/>
        <v/>
      </c>
    </row>
    <row r="124" spans="2:5" x14ac:dyDescent="0.2">
      <c r="B124" s="1">
        <v>40148</v>
      </c>
      <c r="C124" s="2">
        <v>1115.0999999999999</v>
      </c>
      <c r="D124" s="3">
        <f t="shared" si="2"/>
        <v>1.7614546700982087E-2</v>
      </c>
      <c r="E124" s="10" t="str">
        <f t="shared" si="3"/>
        <v/>
      </c>
    </row>
    <row r="125" spans="2:5" x14ac:dyDescent="0.2">
      <c r="B125" s="1">
        <v>40179</v>
      </c>
      <c r="C125" s="2">
        <v>1073.8699999999999</v>
      </c>
      <c r="D125" s="3">
        <f t="shared" si="2"/>
        <v>-3.7675141059320766E-2</v>
      </c>
      <c r="E125" s="10" t="str">
        <f t="shared" si="3"/>
        <v/>
      </c>
    </row>
    <row r="126" spans="2:5" x14ac:dyDescent="0.2">
      <c r="B126" s="1">
        <v>40210</v>
      </c>
      <c r="C126" s="2">
        <v>1104.49</v>
      </c>
      <c r="D126" s="3">
        <f t="shared" si="2"/>
        <v>2.8114744036660498E-2</v>
      </c>
      <c r="E126" s="10" t="str">
        <f t="shared" si="3"/>
        <v/>
      </c>
    </row>
    <row r="127" spans="2:5" x14ac:dyDescent="0.2">
      <c r="B127" s="1">
        <v>40238</v>
      </c>
      <c r="C127" s="2">
        <v>1169.43</v>
      </c>
      <c r="D127" s="3">
        <f t="shared" si="2"/>
        <v>5.7132760645483123E-2</v>
      </c>
      <c r="E127" s="10" t="str">
        <f t="shared" si="3"/>
        <v/>
      </c>
    </row>
    <row r="128" spans="2:5" x14ac:dyDescent="0.2">
      <c r="B128" s="1">
        <v>40269</v>
      </c>
      <c r="C128" s="2">
        <v>1186.69</v>
      </c>
      <c r="D128" s="3">
        <f t="shared" si="2"/>
        <v>1.4651468311863144E-2</v>
      </c>
      <c r="E128" s="10" t="str">
        <f t="shared" si="3"/>
        <v/>
      </c>
    </row>
    <row r="129" spans="2:5" x14ac:dyDescent="0.2">
      <c r="B129" s="1">
        <v>40299</v>
      </c>
      <c r="C129" s="2">
        <v>1089.4100000000001</v>
      </c>
      <c r="D129" s="3">
        <f t="shared" si="2"/>
        <v>-8.5531653633770133E-2</v>
      </c>
      <c r="E129" s="10">
        <f t="shared" si="3"/>
        <v>1089.4100000000001</v>
      </c>
    </row>
    <row r="130" spans="2:5" x14ac:dyDescent="0.2">
      <c r="B130" s="1">
        <v>40330</v>
      </c>
      <c r="C130" s="2">
        <v>1030.71</v>
      </c>
      <c r="D130" s="3">
        <f t="shared" si="2"/>
        <v>-5.5388380132376618E-2</v>
      </c>
      <c r="E130" s="10">
        <f t="shared" si="3"/>
        <v>1030.71</v>
      </c>
    </row>
    <row r="131" spans="2:5" x14ac:dyDescent="0.2">
      <c r="B131" s="1">
        <v>40360</v>
      </c>
      <c r="C131" s="2">
        <v>1101.5999999999999</v>
      </c>
      <c r="D131" s="3">
        <f t="shared" si="2"/>
        <v>6.6515783274589638E-2</v>
      </c>
      <c r="E131" s="10">
        <f t="shared" si="3"/>
        <v>1101.5999999999999</v>
      </c>
    </row>
    <row r="132" spans="2:5" x14ac:dyDescent="0.2">
      <c r="B132" s="1">
        <v>40391</v>
      </c>
      <c r="C132" s="2">
        <v>1049.33</v>
      </c>
      <c r="D132" s="3">
        <f t="shared" si="2"/>
        <v>-4.8611803170382606E-2</v>
      </c>
      <c r="E132" s="10">
        <f t="shared" si="3"/>
        <v>1049.33</v>
      </c>
    </row>
    <row r="133" spans="2:5" x14ac:dyDescent="0.2">
      <c r="B133" s="1">
        <v>40422</v>
      </c>
      <c r="C133" s="2">
        <v>1141.2</v>
      </c>
      <c r="D133" s="3">
        <f t="shared" si="2"/>
        <v>8.3928475095282604E-2</v>
      </c>
      <c r="E133" s="10">
        <f t="shared" si="3"/>
        <v>1141.2</v>
      </c>
    </row>
    <row r="134" spans="2:5" x14ac:dyDescent="0.2">
      <c r="B134" s="1">
        <v>40452</v>
      </c>
      <c r="C134" s="2">
        <v>1183.26</v>
      </c>
      <c r="D134" s="3">
        <f t="shared" si="2"/>
        <v>3.6193000710687595E-2</v>
      </c>
      <c r="E134" s="10" t="str">
        <f t="shared" si="3"/>
        <v/>
      </c>
    </row>
    <row r="135" spans="2:5" x14ac:dyDescent="0.2">
      <c r="B135" s="1">
        <v>40483</v>
      </c>
      <c r="C135" s="2">
        <v>1180.55</v>
      </c>
      <c r="D135" s="3">
        <f t="shared" ref="D135:D198" si="4">LN(C135/C134)</f>
        <v>-2.2929094870601432E-3</v>
      </c>
      <c r="E135" s="10" t="str">
        <f t="shared" si="3"/>
        <v/>
      </c>
    </row>
    <row r="136" spans="2:5" x14ac:dyDescent="0.2">
      <c r="B136" s="1">
        <v>40513</v>
      </c>
      <c r="C136" s="2">
        <v>1257.6400000000001</v>
      </c>
      <c r="D136" s="3">
        <f t="shared" si="4"/>
        <v>6.3256517221926059E-2</v>
      </c>
      <c r="E136" s="10" t="str">
        <f t="shared" si="3"/>
        <v/>
      </c>
    </row>
    <row r="137" spans="2:5" x14ac:dyDescent="0.2">
      <c r="B137" s="1">
        <v>40544</v>
      </c>
      <c r="C137" s="2">
        <v>1286.1199999999999</v>
      </c>
      <c r="D137" s="3">
        <f t="shared" si="4"/>
        <v>2.239298525651701E-2</v>
      </c>
      <c r="E137" s="10" t="str">
        <f t="shared" si="3"/>
        <v/>
      </c>
    </row>
    <row r="138" spans="2:5" x14ac:dyDescent="0.2">
      <c r="B138" s="1">
        <v>40575</v>
      </c>
      <c r="C138" s="2">
        <v>1327.22</v>
      </c>
      <c r="D138" s="3">
        <f t="shared" si="4"/>
        <v>3.1456595040144836E-2</v>
      </c>
      <c r="E138" s="10" t="str">
        <f t="shared" ref="E138:E201" si="5">IF(LN(C138/C133)&lt;0,C138,"")</f>
        <v/>
      </c>
    </row>
    <row r="139" spans="2:5" x14ac:dyDescent="0.2">
      <c r="B139" s="1">
        <v>40603</v>
      </c>
      <c r="C139" s="2">
        <v>1325.83</v>
      </c>
      <c r="D139" s="3">
        <f t="shared" si="4"/>
        <v>-1.0478506829378123E-3</v>
      </c>
      <c r="E139" s="10" t="str">
        <f t="shared" si="5"/>
        <v/>
      </c>
    </row>
    <row r="140" spans="2:5" x14ac:dyDescent="0.2">
      <c r="B140" s="1">
        <v>40634</v>
      </c>
      <c r="C140" s="2">
        <v>1363.61</v>
      </c>
      <c r="D140" s="3">
        <f t="shared" si="4"/>
        <v>2.809691636712916E-2</v>
      </c>
      <c r="E140" s="10" t="str">
        <f t="shared" si="5"/>
        <v/>
      </c>
    </row>
    <row r="141" spans="2:5" x14ac:dyDescent="0.2">
      <c r="B141" s="1">
        <v>40664</v>
      </c>
      <c r="C141" s="2">
        <v>1345.2</v>
      </c>
      <c r="D141" s="3">
        <f t="shared" si="4"/>
        <v>-1.3592893899637262E-2</v>
      </c>
      <c r="E141" s="10" t="str">
        <f t="shared" si="5"/>
        <v/>
      </c>
    </row>
    <row r="142" spans="2:5" x14ac:dyDescent="0.2">
      <c r="B142" s="1">
        <v>40695</v>
      </c>
      <c r="C142" s="2">
        <v>1320.64</v>
      </c>
      <c r="D142" s="3">
        <f t="shared" si="4"/>
        <v>-1.8426233301897538E-2</v>
      </c>
      <c r="E142" s="10" t="str">
        <f t="shared" si="5"/>
        <v/>
      </c>
    </row>
    <row r="143" spans="2:5" x14ac:dyDescent="0.2">
      <c r="B143" s="1">
        <v>40725</v>
      </c>
      <c r="C143" s="2">
        <v>1292.28</v>
      </c>
      <c r="D143" s="3">
        <f t="shared" si="4"/>
        <v>-2.1708367435427242E-2</v>
      </c>
      <c r="E143" s="10">
        <f t="shared" si="5"/>
        <v>1292.28</v>
      </c>
    </row>
    <row r="144" spans="2:5" x14ac:dyDescent="0.2">
      <c r="B144" s="1">
        <v>40756</v>
      </c>
      <c r="C144" s="2">
        <v>1218.8900000000001</v>
      </c>
      <c r="D144" s="3">
        <f t="shared" si="4"/>
        <v>-5.8467491619120418E-2</v>
      </c>
      <c r="E144" s="10">
        <f t="shared" si="5"/>
        <v>1218.8900000000001</v>
      </c>
    </row>
    <row r="145" spans="2:5" x14ac:dyDescent="0.2">
      <c r="B145" s="1">
        <v>40787</v>
      </c>
      <c r="C145" s="2">
        <v>1131.42</v>
      </c>
      <c r="D145" s="3">
        <f t="shared" si="4"/>
        <v>-7.4467127542783104E-2</v>
      </c>
      <c r="E145" s="10">
        <f t="shared" si="5"/>
        <v>1131.42</v>
      </c>
    </row>
    <row r="146" spans="2:5" x14ac:dyDescent="0.2">
      <c r="B146" s="1">
        <v>40817</v>
      </c>
      <c r="C146" s="2">
        <v>1253.3</v>
      </c>
      <c r="D146" s="3">
        <f t="shared" si="4"/>
        <v>0.10230659165059017</v>
      </c>
      <c r="E146" s="10">
        <f t="shared" si="5"/>
        <v>1253.3</v>
      </c>
    </row>
    <row r="147" spans="2:5" x14ac:dyDescent="0.2">
      <c r="B147" s="1">
        <v>40848</v>
      </c>
      <c r="C147" s="2">
        <v>1246.96</v>
      </c>
      <c r="D147" s="3">
        <f t="shared" si="4"/>
        <v>-5.0714834366809821E-3</v>
      </c>
      <c r="E147" s="10">
        <f t="shared" si="5"/>
        <v>1246.96</v>
      </c>
    </row>
    <row r="148" spans="2:5" x14ac:dyDescent="0.2">
      <c r="B148" s="1">
        <v>40878</v>
      </c>
      <c r="C148" s="2">
        <v>1257.5999999999999</v>
      </c>
      <c r="D148" s="3">
        <f t="shared" si="4"/>
        <v>8.4965534941463527E-3</v>
      </c>
      <c r="E148" s="10">
        <f t="shared" si="5"/>
        <v>1257.5999999999999</v>
      </c>
    </row>
    <row r="149" spans="2:5" x14ac:dyDescent="0.2">
      <c r="B149" s="1">
        <v>40909</v>
      </c>
      <c r="C149" s="2">
        <v>1312.41</v>
      </c>
      <c r="D149" s="3">
        <f t="shared" si="4"/>
        <v>4.2659999011137491E-2</v>
      </c>
      <c r="E149" s="10" t="str">
        <f t="shared" si="5"/>
        <v/>
      </c>
    </row>
    <row r="150" spans="2:5" x14ac:dyDescent="0.2">
      <c r="B150" s="1">
        <v>40940</v>
      </c>
      <c r="C150" s="2">
        <v>1365.68</v>
      </c>
      <c r="D150" s="3">
        <f t="shared" si="4"/>
        <v>3.9787331386417914E-2</v>
      </c>
      <c r="E150" s="10" t="str">
        <f t="shared" si="5"/>
        <v/>
      </c>
    </row>
    <row r="151" spans="2:5" x14ac:dyDescent="0.2">
      <c r="B151" s="1">
        <v>40969</v>
      </c>
      <c r="C151" s="2">
        <v>1408.47</v>
      </c>
      <c r="D151" s="3">
        <f t="shared" si="4"/>
        <v>3.0851535762571346E-2</v>
      </c>
      <c r="E151" s="10" t="str">
        <f t="shared" si="5"/>
        <v/>
      </c>
    </row>
    <row r="152" spans="2:5" x14ac:dyDescent="0.2">
      <c r="B152" s="1">
        <v>41000</v>
      </c>
      <c r="C152" s="2">
        <v>1397.91</v>
      </c>
      <c r="D152" s="3">
        <f t="shared" si="4"/>
        <v>-7.5257447960486246E-3</v>
      </c>
      <c r="E152" s="10" t="str">
        <f t="shared" si="5"/>
        <v/>
      </c>
    </row>
    <row r="153" spans="2:5" x14ac:dyDescent="0.2">
      <c r="B153" s="1">
        <v>41030</v>
      </c>
      <c r="C153" s="2">
        <v>1310.33</v>
      </c>
      <c r="D153" s="3">
        <f t="shared" si="4"/>
        <v>-6.4699250170469236E-2</v>
      </c>
      <c r="E153" s="10" t="str">
        <f t="shared" si="5"/>
        <v/>
      </c>
    </row>
    <row r="154" spans="2:5" x14ac:dyDescent="0.2">
      <c r="B154" s="1">
        <v>41061</v>
      </c>
      <c r="C154" s="2">
        <v>1362.16</v>
      </c>
      <c r="D154" s="3">
        <f t="shared" si="4"/>
        <v>3.8792661243837456E-2</v>
      </c>
      <c r="E154" s="10" t="str">
        <f t="shared" si="5"/>
        <v/>
      </c>
    </row>
    <row r="155" spans="2:5" x14ac:dyDescent="0.2">
      <c r="B155" s="1">
        <v>41091</v>
      </c>
      <c r="C155" s="2">
        <v>1379.32</v>
      </c>
      <c r="D155" s="3">
        <f t="shared" si="4"/>
        <v>1.2518948972710817E-2</v>
      </c>
      <c r="E155" s="10" t="str">
        <f t="shared" si="5"/>
        <v/>
      </c>
    </row>
    <row r="156" spans="2:5" x14ac:dyDescent="0.2">
      <c r="B156" s="1">
        <v>41122</v>
      </c>
      <c r="C156" s="2">
        <v>1406.58</v>
      </c>
      <c r="D156" s="3">
        <f t="shared" si="4"/>
        <v>1.9570602004381984E-2</v>
      </c>
      <c r="E156" s="10">
        <f t="shared" si="5"/>
        <v>1406.58</v>
      </c>
    </row>
    <row r="157" spans="2:5" x14ac:dyDescent="0.2">
      <c r="B157" s="1">
        <v>41153</v>
      </c>
      <c r="C157" s="2">
        <v>1440.67</v>
      </c>
      <c r="D157" s="3">
        <f t="shared" si="4"/>
        <v>2.394705705020073E-2</v>
      </c>
      <c r="E157" s="10" t="str">
        <f t="shared" si="5"/>
        <v/>
      </c>
    </row>
    <row r="158" spans="2:5" x14ac:dyDescent="0.2">
      <c r="B158" s="1">
        <v>41183</v>
      </c>
      <c r="C158" s="2">
        <v>1412.16</v>
      </c>
      <c r="D158" s="3">
        <f t="shared" si="4"/>
        <v>-1.9987836058499683E-2</v>
      </c>
      <c r="E158" s="10" t="str">
        <f t="shared" si="5"/>
        <v/>
      </c>
    </row>
    <row r="159" spans="2:5" x14ac:dyDescent="0.2">
      <c r="B159" s="1">
        <v>41214</v>
      </c>
      <c r="C159" s="2">
        <v>1416.18</v>
      </c>
      <c r="D159" s="3">
        <f t="shared" si="4"/>
        <v>2.8426587376603443E-3</v>
      </c>
      <c r="E159" s="10" t="str">
        <f t="shared" si="5"/>
        <v/>
      </c>
    </row>
    <row r="160" spans="2:5" x14ac:dyDescent="0.2">
      <c r="B160" s="1">
        <v>41244</v>
      </c>
      <c r="C160" s="2">
        <v>1426.19</v>
      </c>
      <c r="D160" s="3">
        <f t="shared" si="4"/>
        <v>7.0434471114575181E-3</v>
      </c>
      <c r="E160" s="10" t="str">
        <f t="shared" si="5"/>
        <v/>
      </c>
    </row>
    <row r="161" spans="2:5" x14ac:dyDescent="0.2">
      <c r="B161" s="1">
        <v>41275</v>
      </c>
      <c r="C161" s="2">
        <v>1498.11</v>
      </c>
      <c r="D161" s="3">
        <f t="shared" si="4"/>
        <v>4.9197760692578335E-2</v>
      </c>
      <c r="E161" s="10" t="str">
        <f t="shared" si="5"/>
        <v/>
      </c>
    </row>
    <row r="162" spans="2:5" x14ac:dyDescent="0.2">
      <c r="B162" s="1">
        <v>41306</v>
      </c>
      <c r="C162" s="2">
        <v>1514.68</v>
      </c>
      <c r="D162" s="3">
        <f t="shared" si="4"/>
        <v>1.0999881888155871E-2</v>
      </c>
      <c r="E162" s="10" t="str">
        <f t="shared" si="5"/>
        <v/>
      </c>
    </row>
    <row r="163" spans="2:5" x14ac:dyDescent="0.2">
      <c r="B163" s="1">
        <v>41334</v>
      </c>
      <c r="C163" s="2">
        <v>1569.19</v>
      </c>
      <c r="D163" s="3">
        <f t="shared" si="4"/>
        <v>3.535536713008354E-2</v>
      </c>
      <c r="E163" s="10" t="str">
        <f t="shared" si="5"/>
        <v/>
      </c>
    </row>
    <row r="164" spans="2:5" x14ac:dyDescent="0.2">
      <c r="B164" s="1">
        <v>41365</v>
      </c>
      <c r="C164" s="2">
        <v>1597.57</v>
      </c>
      <c r="D164" s="3">
        <f t="shared" si="4"/>
        <v>1.7924162116924588E-2</v>
      </c>
      <c r="E164" s="10" t="str">
        <f t="shared" si="5"/>
        <v/>
      </c>
    </row>
    <row r="165" spans="2:5" x14ac:dyDescent="0.2">
      <c r="B165" s="1">
        <v>41395</v>
      </c>
      <c r="C165" s="2">
        <v>1630.74</v>
      </c>
      <c r="D165" s="3">
        <f t="shared" si="4"/>
        <v>2.0550174751576469E-2</v>
      </c>
      <c r="E165" s="10" t="str">
        <f t="shared" si="5"/>
        <v/>
      </c>
    </row>
    <row r="166" spans="2:5" x14ac:dyDescent="0.2">
      <c r="B166" s="1">
        <v>41426</v>
      </c>
      <c r="C166" s="2">
        <v>1606.28</v>
      </c>
      <c r="D166" s="3">
        <f t="shared" si="4"/>
        <v>-1.5112952997701294E-2</v>
      </c>
      <c r="E166" s="10" t="str">
        <f t="shared" si="5"/>
        <v/>
      </c>
    </row>
    <row r="167" spans="2:5" x14ac:dyDescent="0.2">
      <c r="B167" s="1">
        <v>41456</v>
      </c>
      <c r="C167" s="2">
        <v>1685.73</v>
      </c>
      <c r="D167" s="3">
        <f t="shared" si="4"/>
        <v>4.8277757876973679E-2</v>
      </c>
      <c r="E167" s="10" t="str">
        <f t="shared" si="5"/>
        <v/>
      </c>
    </row>
    <row r="168" spans="2:5" x14ac:dyDescent="0.2">
      <c r="B168" s="1">
        <v>41487</v>
      </c>
      <c r="C168" s="2">
        <v>1632.97</v>
      </c>
      <c r="D168" s="3">
        <f t="shared" si="4"/>
        <v>-3.179826168331884E-2</v>
      </c>
      <c r="E168" s="10" t="str">
        <f t="shared" si="5"/>
        <v/>
      </c>
    </row>
    <row r="169" spans="2:5" x14ac:dyDescent="0.2">
      <c r="B169" s="1">
        <v>41518</v>
      </c>
      <c r="C169" s="2">
        <v>1681.55</v>
      </c>
      <c r="D169" s="3">
        <f t="shared" si="4"/>
        <v>2.9315544388002535E-2</v>
      </c>
      <c r="E169" s="10" t="str">
        <f t="shared" si="5"/>
        <v/>
      </c>
    </row>
    <row r="170" spans="2:5" x14ac:dyDescent="0.2">
      <c r="B170" s="1">
        <v>41548</v>
      </c>
      <c r="C170" s="2">
        <v>1756.54</v>
      </c>
      <c r="D170" s="3">
        <f t="shared" si="4"/>
        <v>4.3629977912082465E-2</v>
      </c>
      <c r="E170" s="10" t="str">
        <f t="shared" si="5"/>
        <v/>
      </c>
    </row>
    <row r="171" spans="2:5" x14ac:dyDescent="0.2">
      <c r="B171" s="1">
        <v>41579</v>
      </c>
      <c r="C171" s="2">
        <v>1805.81</v>
      </c>
      <c r="D171" s="3">
        <f t="shared" si="4"/>
        <v>2.7663279564206007E-2</v>
      </c>
      <c r="E171" s="10" t="str">
        <f t="shared" si="5"/>
        <v/>
      </c>
    </row>
    <row r="172" spans="2:5" x14ac:dyDescent="0.2">
      <c r="B172" s="1">
        <v>41609</v>
      </c>
      <c r="C172" s="2">
        <v>1848.36</v>
      </c>
      <c r="D172" s="3">
        <f t="shared" si="4"/>
        <v>2.328951485450324E-2</v>
      </c>
      <c r="E172" s="10" t="str">
        <f t="shared" si="5"/>
        <v/>
      </c>
    </row>
    <row r="173" spans="2:5" x14ac:dyDescent="0.2">
      <c r="B173" s="1">
        <v>41640</v>
      </c>
      <c r="C173" s="2">
        <v>1782.59</v>
      </c>
      <c r="D173" s="3">
        <f t="shared" si="4"/>
        <v>-3.6231396526946812E-2</v>
      </c>
      <c r="E173" s="10" t="str">
        <f t="shared" si="5"/>
        <v/>
      </c>
    </row>
    <row r="174" spans="2:5" x14ac:dyDescent="0.2">
      <c r="B174" s="1">
        <v>41671</v>
      </c>
      <c r="C174" s="2">
        <v>1859.45</v>
      </c>
      <c r="D174" s="3">
        <f t="shared" si="4"/>
        <v>4.2213382157548759E-2</v>
      </c>
      <c r="E174" s="10" t="str">
        <f t="shared" si="5"/>
        <v/>
      </c>
    </row>
    <row r="175" spans="2:5" x14ac:dyDescent="0.2">
      <c r="B175" s="1">
        <v>41699</v>
      </c>
      <c r="C175" s="2">
        <v>1872.34</v>
      </c>
      <c r="D175" s="3">
        <f t="shared" si="4"/>
        <v>6.9082404225633224E-3</v>
      </c>
      <c r="E175" s="10" t="str">
        <f t="shared" si="5"/>
        <v/>
      </c>
    </row>
    <row r="176" spans="2:5" x14ac:dyDescent="0.2">
      <c r="B176" s="1">
        <v>41730</v>
      </c>
      <c r="C176" s="2">
        <v>1883.95</v>
      </c>
      <c r="D176" s="3">
        <f t="shared" si="4"/>
        <v>6.1816510284721333E-3</v>
      </c>
      <c r="E176" s="10" t="str">
        <f t="shared" si="5"/>
        <v/>
      </c>
    </row>
    <row r="177" spans="2:5" x14ac:dyDescent="0.2">
      <c r="B177" s="1">
        <v>41760</v>
      </c>
      <c r="C177" s="2">
        <v>1923.57</v>
      </c>
      <c r="D177" s="3">
        <f t="shared" si="4"/>
        <v>2.0812198017934665E-2</v>
      </c>
      <c r="E177" s="10" t="str">
        <f t="shared" si="5"/>
        <v/>
      </c>
    </row>
    <row r="178" spans="2:5" x14ac:dyDescent="0.2">
      <c r="B178" s="1">
        <v>41791</v>
      </c>
      <c r="C178" s="2">
        <v>1960.23</v>
      </c>
      <c r="D178" s="3">
        <f t="shared" si="4"/>
        <v>1.8878978754786419E-2</v>
      </c>
      <c r="E178" s="10" t="str">
        <f t="shared" si="5"/>
        <v/>
      </c>
    </row>
    <row r="179" spans="2:5" x14ac:dyDescent="0.2">
      <c r="B179" s="1">
        <v>41821</v>
      </c>
      <c r="C179" s="2">
        <v>1930.67</v>
      </c>
      <c r="D179" s="3">
        <f t="shared" si="4"/>
        <v>-1.5194720363435775E-2</v>
      </c>
      <c r="E179" s="10" t="str">
        <f t="shared" si="5"/>
        <v/>
      </c>
    </row>
    <row r="180" spans="2:5" x14ac:dyDescent="0.2">
      <c r="B180" s="1">
        <v>41852</v>
      </c>
      <c r="C180" s="2">
        <v>2003.37</v>
      </c>
      <c r="D180" s="3">
        <f t="shared" si="4"/>
        <v>3.6963669606978507E-2</v>
      </c>
      <c r="E180" s="10" t="str">
        <f t="shared" si="5"/>
        <v/>
      </c>
    </row>
    <row r="181" spans="2:5" x14ac:dyDescent="0.2">
      <c r="B181" s="1">
        <v>41883</v>
      </c>
      <c r="C181" s="2">
        <v>1972.29</v>
      </c>
      <c r="D181" s="3">
        <f t="shared" si="4"/>
        <v>-1.563545834824645E-2</v>
      </c>
      <c r="E181" s="10" t="str">
        <f t="shared" si="5"/>
        <v/>
      </c>
    </row>
    <row r="182" spans="2:5" x14ac:dyDescent="0.2">
      <c r="B182" s="1">
        <v>41913</v>
      </c>
      <c r="C182" s="2">
        <v>2018.05</v>
      </c>
      <c r="D182" s="3">
        <f t="shared" si="4"/>
        <v>2.2936394439525502E-2</v>
      </c>
      <c r="E182" s="10" t="str">
        <f t="shared" si="5"/>
        <v/>
      </c>
    </row>
    <row r="183" spans="2:5" x14ac:dyDescent="0.2">
      <c r="B183" s="1">
        <v>41944</v>
      </c>
      <c r="C183" s="2">
        <v>2067.56</v>
      </c>
      <c r="D183" s="3">
        <f t="shared" si="4"/>
        <v>2.4237469419438731E-2</v>
      </c>
      <c r="E183" s="10" t="str">
        <f t="shared" si="5"/>
        <v/>
      </c>
    </row>
    <row r="184" spans="2:5" x14ac:dyDescent="0.2">
      <c r="B184" s="1">
        <v>41974</v>
      </c>
      <c r="C184" s="2">
        <v>2058.9</v>
      </c>
      <c r="D184" s="3">
        <f t="shared" si="4"/>
        <v>-4.1973084502868246E-3</v>
      </c>
      <c r="E184" s="10" t="str">
        <f t="shared" si="5"/>
        <v/>
      </c>
    </row>
    <row r="185" spans="2:5" x14ac:dyDescent="0.2">
      <c r="B185" s="1">
        <v>42005</v>
      </c>
      <c r="C185" s="2">
        <v>1994.99</v>
      </c>
      <c r="D185" s="3">
        <f t="shared" si="4"/>
        <v>-3.1532821802626031E-2</v>
      </c>
      <c r="E185" s="10">
        <f t="shared" si="5"/>
        <v>1994.99</v>
      </c>
    </row>
    <row r="186" spans="2:5" x14ac:dyDescent="0.2">
      <c r="B186" s="1">
        <v>42036</v>
      </c>
      <c r="C186" s="2">
        <v>2104.5</v>
      </c>
      <c r="D186" s="3">
        <f t="shared" si="4"/>
        <v>5.3438871430552516E-2</v>
      </c>
      <c r="E186" s="10" t="str">
        <f t="shared" si="5"/>
        <v/>
      </c>
    </row>
    <row r="187" spans="2:5" x14ac:dyDescent="0.2">
      <c r="B187" s="1">
        <v>42064</v>
      </c>
      <c r="C187" s="2">
        <v>2067.89</v>
      </c>
      <c r="D187" s="3">
        <f t="shared" si="4"/>
        <v>-1.7549145486384792E-2</v>
      </c>
      <c r="E187" s="10" t="str">
        <f t="shared" si="5"/>
        <v/>
      </c>
    </row>
    <row r="188" spans="2:5" x14ac:dyDescent="0.2">
      <c r="B188" s="1">
        <v>42095</v>
      </c>
      <c r="C188" s="2">
        <v>2085.5100000000002</v>
      </c>
      <c r="D188" s="3">
        <f t="shared" si="4"/>
        <v>8.4846659144496416E-3</v>
      </c>
      <c r="E188" s="10" t="str">
        <f t="shared" si="5"/>
        <v/>
      </c>
    </row>
    <row r="189" spans="2:5" x14ac:dyDescent="0.2">
      <c r="B189" s="1">
        <v>42125</v>
      </c>
      <c r="C189" s="2">
        <v>2107.39</v>
      </c>
      <c r="D189" s="3">
        <f t="shared" si="4"/>
        <v>1.0436785331839957E-2</v>
      </c>
      <c r="E189" s="10" t="str">
        <f t="shared" si="5"/>
        <v/>
      </c>
    </row>
    <row r="190" spans="2:5" x14ac:dyDescent="0.2">
      <c r="B190" s="1">
        <v>42156</v>
      </c>
      <c r="C190" s="2">
        <v>2063.11</v>
      </c>
      <c r="D190" s="3">
        <f t="shared" si="4"/>
        <v>-2.1235661913586588E-2</v>
      </c>
      <c r="E190" s="10" t="str">
        <f t="shared" si="5"/>
        <v/>
      </c>
    </row>
    <row r="191" spans="2:5" x14ac:dyDescent="0.2">
      <c r="B191" s="1">
        <v>42186</v>
      </c>
      <c r="C191" s="2">
        <v>2103.84</v>
      </c>
      <c r="D191" s="3">
        <f t="shared" si="4"/>
        <v>1.9549693281665254E-2</v>
      </c>
      <c r="E191" s="10">
        <f t="shared" si="5"/>
        <v>2103.84</v>
      </c>
    </row>
    <row r="192" spans="2:5" x14ac:dyDescent="0.2">
      <c r="B192" s="1">
        <v>42217</v>
      </c>
      <c r="C192" s="2">
        <v>1972.18</v>
      </c>
      <c r="D192" s="3">
        <f t="shared" si="4"/>
        <v>-6.4624716451134656E-2</v>
      </c>
      <c r="E192" s="10">
        <f t="shared" si="5"/>
        <v>1972.18</v>
      </c>
    </row>
    <row r="193" spans="2:5" x14ac:dyDescent="0.2">
      <c r="B193" s="1">
        <v>42248</v>
      </c>
      <c r="C193" s="2">
        <v>1920.03</v>
      </c>
      <c r="D193" s="3">
        <f t="shared" si="4"/>
        <v>-2.6798718987715901E-2</v>
      </c>
      <c r="E193" s="10">
        <f t="shared" si="5"/>
        <v>1920.03</v>
      </c>
    </row>
    <row r="194" spans="2:5" x14ac:dyDescent="0.2">
      <c r="B194" s="1">
        <v>42278</v>
      </c>
      <c r="C194" s="2">
        <v>2079.36</v>
      </c>
      <c r="D194" s="3">
        <f t="shared" si="4"/>
        <v>7.9719343140922758E-2</v>
      </c>
      <c r="E194" s="10">
        <f t="shared" si="5"/>
        <v>2079.36</v>
      </c>
    </row>
    <row r="195" spans="2:5" x14ac:dyDescent="0.2">
      <c r="B195" s="1">
        <v>42309</v>
      </c>
      <c r="C195" s="2">
        <v>2080.41</v>
      </c>
      <c r="D195" s="3">
        <f t="shared" si="4"/>
        <v>5.0483561461322503E-4</v>
      </c>
      <c r="E195" s="10" t="str">
        <f t="shared" si="5"/>
        <v/>
      </c>
    </row>
    <row r="196" spans="2:5" x14ac:dyDescent="0.2">
      <c r="B196" s="1">
        <v>42339</v>
      </c>
      <c r="C196" s="2">
        <v>2043.94</v>
      </c>
      <c r="D196" s="3">
        <f t="shared" si="4"/>
        <v>-1.7685671969978563E-2</v>
      </c>
      <c r="E196" s="10">
        <f t="shared" si="5"/>
        <v>2043.94</v>
      </c>
    </row>
    <row r="197" spans="2:5" x14ac:dyDescent="0.2">
      <c r="B197" s="1">
        <v>42370</v>
      </c>
      <c r="C197" s="2">
        <v>1940.24</v>
      </c>
      <c r="D197" s="3">
        <f t="shared" si="4"/>
        <v>-5.2067640939352233E-2</v>
      </c>
      <c r="E197" s="10">
        <f t="shared" si="5"/>
        <v>1940.24</v>
      </c>
    </row>
    <row r="198" spans="2:5" x14ac:dyDescent="0.2">
      <c r="B198" s="1">
        <v>42401</v>
      </c>
      <c r="C198" s="2">
        <v>1932.23</v>
      </c>
      <c r="D198" s="3">
        <f t="shared" si="4"/>
        <v>-4.1369004400577192E-3</v>
      </c>
      <c r="E198" s="10" t="str">
        <f t="shared" si="5"/>
        <v/>
      </c>
    </row>
    <row r="199" spans="2:5" x14ac:dyDescent="0.2">
      <c r="B199" s="1">
        <v>42430</v>
      </c>
      <c r="C199" s="2">
        <v>2059.7399999999998</v>
      </c>
      <c r="D199" s="3">
        <f t="shared" ref="D199:D262" si="6">LN(C199/C198)</f>
        <v>6.3904984919882377E-2</v>
      </c>
      <c r="E199" s="10">
        <f t="shared" si="5"/>
        <v>2059.7399999999998</v>
      </c>
    </row>
    <row r="200" spans="2:5" x14ac:dyDescent="0.2">
      <c r="B200" s="1">
        <v>42461</v>
      </c>
      <c r="C200" s="2">
        <v>2065.3000000000002</v>
      </c>
      <c r="D200" s="3">
        <f t="shared" si="6"/>
        <v>2.6957330678163125E-3</v>
      </c>
      <c r="E200" s="10">
        <f t="shared" si="5"/>
        <v>2065.3000000000002</v>
      </c>
    </row>
    <row r="201" spans="2:5" x14ac:dyDescent="0.2">
      <c r="B201" s="1">
        <v>42491</v>
      </c>
      <c r="C201" s="2">
        <v>2096.96</v>
      </c>
      <c r="D201" s="3">
        <f t="shared" si="6"/>
        <v>1.5213182557527833E-2</v>
      </c>
      <c r="E201" s="10" t="str">
        <f t="shared" si="5"/>
        <v/>
      </c>
    </row>
    <row r="202" spans="2:5" x14ac:dyDescent="0.2">
      <c r="B202" s="1">
        <v>42522</v>
      </c>
      <c r="C202" s="2">
        <v>2098.86</v>
      </c>
      <c r="D202" s="3">
        <f t="shared" si="6"/>
        <v>9.056633172390907E-4</v>
      </c>
      <c r="E202" s="10" t="str">
        <f t="shared" ref="E202:E265" si="7">IF(LN(C202/C197)&lt;0,C202,"")</f>
        <v/>
      </c>
    </row>
    <row r="203" spans="2:5" x14ac:dyDescent="0.2">
      <c r="B203" s="1">
        <v>42552</v>
      </c>
      <c r="C203" s="2">
        <v>2173.6</v>
      </c>
      <c r="D203" s="3">
        <f t="shared" si="6"/>
        <v>3.4990438943766668E-2</v>
      </c>
      <c r="E203" s="10" t="str">
        <f t="shared" si="7"/>
        <v/>
      </c>
    </row>
    <row r="204" spans="2:5" x14ac:dyDescent="0.2">
      <c r="B204" s="1">
        <v>42583</v>
      </c>
      <c r="C204" s="2">
        <v>2170.9499999999998</v>
      </c>
      <c r="D204" s="3">
        <f t="shared" si="6"/>
        <v>-1.2199193604147071E-3</v>
      </c>
      <c r="E204" s="10" t="str">
        <f t="shared" si="7"/>
        <v/>
      </c>
    </row>
    <row r="205" spans="2:5" x14ac:dyDescent="0.2">
      <c r="B205" s="1">
        <v>42614</v>
      </c>
      <c r="C205" s="2">
        <v>2168.27</v>
      </c>
      <c r="D205" s="3">
        <f t="shared" si="6"/>
        <v>-1.2352452011046586E-3</v>
      </c>
      <c r="E205" s="10" t="str">
        <f t="shared" si="7"/>
        <v/>
      </c>
    </row>
    <row r="206" spans="2:5" x14ac:dyDescent="0.2">
      <c r="B206" s="1">
        <v>42644</v>
      </c>
      <c r="C206" s="2">
        <v>2126.15</v>
      </c>
      <c r="D206" s="3">
        <f t="shared" si="6"/>
        <v>-1.9616782104688858E-2</v>
      </c>
      <c r="E206" s="10" t="str">
        <f t="shared" si="7"/>
        <v/>
      </c>
    </row>
    <row r="207" spans="2:5" x14ac:dyDescent="0.2">
      <c r="B207" s="1">
        <v>42675</v>
      </c>
      <c r="C207" s="2">
        <v>2198.81</v>
      </c>
      <c r="D207" s="3">
        <f t="shared" si="6"/>
        <v>3.3603472465471074E-2</v>
      </c>
      <c r="E207" s="10" t="str">
        <f t="shared" si="7"/>
        <v/>
      </c>
    </row>
    <row r="208" spans="2:5" x14ac:dyDescent="0.2">
      <c r="B208" s="1">
        <v>42705</v>
      </c>
      <c r="C208" s="2">
        <v>2238.83</v>
      </c>
      <c r="D208" s="3">
        <f t="shared" si="6"/>
        <v>1.8037103051757427E-2</v>
      </c>
      <c r="E208" s="10" t="str">
        <f t="shared" si="7"/>
        <v/>
      </c>
    </row>
    <row r="209" spans="2:5" x14ac:dyDescent="0.2">
      <c r="B209" s="1">
        <v>42736</v>
      </c>
      <c r="C209" s="2">
        <v>2278.87</v>
      </c>
      <c r="D209" s="3">
        <f t="shared" si="6"/>
        <v>1.772629809300964E-2</v>
      </c>
      <c r="E209" s="10" t="str">
        <f t="shared" si="7"/>
        <v/>
      </c>
    </row>
    <row r="210" spans="2:5" x14ac:dyDescent="0.2">
      <c r="B210" s="1">
        <v>42767</v>
      </c>
      <c r="C210" s="2">
        <v>2363.64</v>
      </c>
      <c r="D210" s="3">
        <f t="shared" si="6"/>
        <v>3.6523097609435645E-2</v>
      </c>
      <c r="E210" s="10" t="str">
        <f t="shared" si="7"/>
        <v/>
      </c>
    </row>
    <row r="211" spans="2:5" x14ac:dyDescent="0.2">
      <c r="B211" s="1">
        <v>42795</v>
      </c>
      <c r="C211" s="2">
        <v>2362.7199999999998</v>
      </c>
      <c r="D211" s="3">
        <f t="shared" si="6"/>
        <v>-3.8930594013980509E-4</v>
      </c>
      <c r="E211" s="10" t="str">
        <f t="shared" si="7"/>
        <v/>
      </c>
    </row>
    <row r="212" spans="2:5" x14ac:dyDescent="0.2">
      <c r="B212" s="1">
        <v>42826</v>
      </c>
      <c r="C212" s="2">
        <v>2384.1999999999998</v>
      </c>
      <c r="D212" s="3">
        <f t="shared" si="6"/>
        <v>9.0501405584374091E-3</v>
      </c>
      <c r="E212" s="10" t="str">
        <f t="shared" si="7"/>
        <v/>
      </c>
    </row>
    <row r="213" spans="2:5" x14ac:dyDescent="0.2">
      <c r="B213" s="1">
        <v>42856</v>
      </c>
      <c r="C213" s="2">
        <v>2411.8000000000002</v>
      </c>
      <c r="D213" s="3">
        <f t="shared" si="6"/>
        <v>1.1509718385591177E-2</v>
      </c>
      <c r="E213" s="10" t="str">
        <f t="shared" si="7"/>
        <v/>
      </c>
    </row>
    <row r="214" spans="2:5" x14ac:dyDescent="0.2">
      <c r="B214" s="1">
        <v>42887</v>
      </c>
      <c r="C214" s="2">
        <v>2423.41</v>
      </c>
      <c r="D214" s="3">
        <f t="shared" si="6"/>
        <v>4.802282553352028E-3</v>
      </c>
      <c r="E214" s="10" t="str">
        <f t="shared" si="7"/>
        <v/>
      </c>
    </row>
    <row r="215" spans="2:5" x14ac:dyDescent="0.2">
      <c r="B215" s="1">
        <v>42917</v>
      </c>
      <c r="C215" s="2">
        <v>2470.3000000000002</v>
      </c>
      <c r="D215" s="3">
        <f t="shared" si="6"/>
        <v>1.9163961513693484E-2</v>
      </c>
      <c r="E215" s="10" t="str">
        <f t="shared" si="7"/>
        <v/>
      </c>
    </row>
    <row r="216" spans="2:5" x14ac:dyDescent="0.2">
      <c r="B216" s="1">
        <v>42948</v>
      </c>
      <c r="C216" s="2">
        <v>2471.65</v>
      </c>
      <c r="D216" s="3">
        <f t="shared" si="6"/>
        <v>5.4634305631591474E-4</v>
      </c>
      <c r="E216" s="10" t="str">
        <f t="shared" si="7"/>
        <v/>
      </c>
    </row>
    <row r="217" spans="2:5" x14ac:dyDescent="0.2">
      <c r="B217" s="1">
        <v>42979</v>
      </c>
      <c r="C217" s="2">
        <v>2519.36</v>
      </c>
      <c r="D217" s="3">
        <f t="shared" si="6"/>
        <v>1.9118957203248872E-2</v>
      </c>
      <c r="E217" s="10" t="str">
        <f t="shared" si="7"/>
        <v/>
      </c>
    </row>
    <row r="218" spans="2:5" x14ac:dyDescent="0.2">
      <c r="B218" s="1">
        <v>43009</v>
      </c>
      <c r="C218" s="2">
        <v>2575.2600000000002</v>
      </c>
      <c r="D218" s="3">
        <f t="shared" si="6"/>
        <v>2.1945598878305109E-2</v>
      </c>
      <c r="E218" s="10" t="str">
        <f t="shared" si="7"/>
        <v/>
      </c>
    </row>
    <row r="219" spans="2:5" x14ac:dyDescent="0.2">
      <c r="B219" s="1">
        <v>43040</v>
      </c>
      <c r="C219" s="2">
        <v>2647.58</v>
      </c>
      <c r="D219" s="3">
        <f t="shared" si="6"/>
        <v>2.7695515330648682E-2</v>
      </c>
      <c r="E219" s="10" t="str">
        <f t="shared" si="7"/>
        <v/>
      </c>
    </row>
    <row r="220" spans="2:5" x14ac:dyDescent="0.2">
      <c r="B220" s="1">
        <v>43070</v>
      </c>
      <c r="C220" s="2">
        <v>2673.61</v>
      </c>
      <c r="D220" s="3">
        <f t="shared" si="6"/>
        <v>9.783603904362663E-3</v>
      </c>
      <c r="E220" s="10" t="str">
        <f t="shared" si="7"/>
        <v/>
      </c>
    </row>
    <row r="221" spans="2:5" x14ac:dyDescent="0.2">
      <c r="B221" s="1">
        <v>43101</v>
      </c>
      <c r="C221" s="2">
        <v>2823.81</v>
      </c>
      <c r="D221" s="3">
        <f t="shared" si="6"/>
        <v>5.4657417787024952E-2</v>
      </c>
      <c r="E221" s="10" t="str">
        <f t="shared" si="7"/>
        <v/>
      </c>
    </row>
    <row r="222" spans="2:5" x14ac:dyDescent="0.2">
      <c r="B222" s="1">
        <v>43132</v>
      </c>
      <c r="C222" s="2">
        <v>2713.83</v>
      </c>
      <c r="D222" s="3">
        <f t="shared" si="6"/>
        <v>-3.9726115635920697E-2</v>
      </c>
      <c r="E222" s="10" t="str">
        <f t="shared" si="7"/>
        <v/>
      </c>
    </row>
    <row r="223" spans="2:5" x14ac:dyDescent="0.2">
      <c r="B223" s="1">
        <v>43160</v>
      </c>
      <c r="C223" s="2">
        <v>2640.87</v>
      </c>
      <c r="D223" s="3">
        <f t="shared" si="6"/>
        <v>-2.725251295379243E-2</v>
      </c>
      <c r="E223" s="10" t="str">
        <f t="shared" si="7"/>
        <v/>
      </c>
    </row>
    <row r="224" spans="2:5" x14ac:dyDescent="0.2">
      <c r="B224" s="1">
        <v>43191</v>
      </c>
      <c r="C224" s="2">
        <v>2648.05</v>
      </c>
      <c r="D224" s="3">
        <f t="shared" si="6"/>
        <v>2.7151117471289339E-3</v>
      </c>
      <c r="E224" s="10" t="str">
        <f t="shared" si="7"/>
        <v/>
      </c>
    </row>
    <row r="225" spans="2:5" x14ac:dyDescent="0.2">
      <c r="B225" s="1">
        <v>43221</v>
      </c>
      <c r="C225" s="2">
        <v>2705.27</v>
      </c>
      <c r="D225" s="3">
        <f t="shared" si="6"/>
        <v>2.1378202402637565E-2</v>
      </c>
      <c r="E225" s="10" t="str">
        <f t="shared" si="7"/>
        <v/>
      </c>
    </row>
    <row r="226" spans="2:5" x14ac:dyDescent="0.2">
      <c r="B226" s="1">
        <v>43252</v>
      </c>
      <c r="C226" s="2">
        <v>2718.37</v>
      </c>
      <c r="D226" s="3">
        <f t="shared" si="6"/>
        <v>4.8307134968018613E-3</v>
      </c>
      <c r="E226" s="10">
        <f t="shared" si="7"/>
        <v>2718.37</v>
      </c>
    </row>
    <row r="227" spans="2:5" x14ac:dyDescent="0.2">
      <c r="B227" s="1">
        <v>43282</v>
      </c>
      <c r="C227" s="2">
        <v>2816.29</v>
      </c>
      <c r="D227" s="3">
        <f t="shared" si="6"/>
        <v>3.5387979976799259E-2</v>
      </c>
      <c r="E227" s="10" t="str">
        <f t="shared" si="7"/>
        <v/>
      </c>
    </row>
    <row r="228" spans="2:5" x14ac:dyDescent="0.2">
      <c r="B228" s="1">
        <v>43313</v>
      </c>
      <c r="C228" s="2">
        <v>2901.52</v>
      </c>
      <c r="D228" s="3">
        <f t="shared" si="6"/>
        <v>2.9814321663194848E-2</v>
      </c>
      <c r="E228" s="10" t="str">
        <f t="shared" si="7"/>
        <v/>
      </c>
    </row>
    <row r="229" spans="2:5" x14ac:dyDescent="0.2">
      <c r="B229" s="1">
        <v>43344</v>
      </c>
      <c r="C229" s="2">
        <v>2913.98</v>
      </c>
      <c r="D229" s="3">
        <f t="shared" si="6"/>
        <v>4.2851067203219049E-3</v>
      </c>
      <c r="E229" s="10" t="str">
        <f t="shared" si="7"/>
        <v/>
      </c>
    </row>
    <row r="230" spans="2:5" x14ac:dyDescent="0.2">
      <c r="B230" s="1">
        <v>43374</v>
      </c>
      <c r="C230" s="2">
        <v>2711.74</v>
      </c>
      <c r="D230" s="3">
        <f t="shared" si="6"/>
        <v>-7.1929349055660202E-2</v>
      </c>
      <c r="E230" s="10" t="str">
        <f t="shared" si="7"/>
        <v/>
      </c>
    </row>
    <row r="231" spans="2:5" x14ac:dyDescent="0.2">
      <c r="B231" s="1">
        <v>43405</v>
      </c>
      <c r="C231" s="2">
        <v>2760.17</v>
      </c>
      <c r="D231" s="3">
        <f t="shared" si="6"/>
        <v>1.7701776759294796E-2</v>
      </c>
      <c r="E231" s="10" t="str">
        <f t="shared" si="7"/>
        <v/>
      </c>
    </row>
    <row r="232" spans="2:5" x14ac:dyDescent="0.2">
      <c r="B232" s="1">
        <v>43435</v>
      </c>
      <c r="C232" s="2">
        <v>2506.85</v>
      </c>
      <c r="D232" s="3">
        <f t="shared" si="6"/>
        <v>-9.6265287118076068E-2</v>
      </c>
      <c r="E232" s="10">
        <f t="shared" si="7"/>
        <v>2506.85</v>
      </c>
    </row>
    <row r="233" spans="2:5" x14ac:dyDescent="0.2">
      <c r="B233" s="1">
        <v>43466</v>
      </c>
      <c r="C233" s="2">
        <v>2704.1</v>
      </c>
      <c r="D233" s="3">
        <f t="shared" si="6"/>
        <v>7.574215482837561E-2</v>
      </c>
      <c r="E233" s="10">
        <f t="shared" si="7"/>
        <v>2704.1</v>
      </c>
    </row>
    <row r="234" spans="2:5" x14ac:dyDescent="0.2">
      <c r="B234" s="1">
        <v>43497</v>
      </c>
      <c r="C234" s="2">
        <v>2784.49</v>
      </c>
      <c r="D234" s="3">
        <f t="shared" si="6"/>
        <v>2.9295592986693514E-2</v>
      </c>
      <c r="E234" s="10">
        <f t="shared" si="7"/>
        <v>2784.49</v>
      </c>
    </row>
    <row r="235" spans="2:5" x14ac:dyDescent="0.2">
      <c r="B235" s="1">
        <v>43525</v>
      </c>
      <c r="C235" s="2">
        <v>2834.4</v>
      </c>
      <c r="D235" s="3">
        <f t="shared" si="6"/>
        <v>1.7765541837019908E-2</v>
      </c>
      <c r="E235" s="10" t="str">
        <f t="shared" si="7"/>
        <v/>
      </c>
    </row>
    <row r="236" spans="2:5" x14ac:dyDescent="0.2">
      <c r="B236" s="1">
        <v>43556</v>
      </c>
      <c r="C236" s="2">
        <v>2945.83</v>
      </c>
      <c r="D236" s="3">
        <f t="shared" si="6"/>
        <v>3.8560336443090391E-2</v>
      </c>
      <c r="E236" s="10" t="str">
        <f t="shared" si="7"/>
        <v/>
      </c>
    </row>
    <row r="237" spans="2:5" x14ac:dyDescent="0.2">
      <c r="B237" s="1">
        <v>43586</v>
      </c>
      <c r="C237" s="2">
        <v>2752.06</v>
      </c>
      <c r="D237" s="3">
        <f t="shared" si="6"/>
        <v>-6.8040888853204307E-2</v>
      </c>
      <c r="E237" s="10" t="str">
        <f t="shared" si="7"/>
        <v/>
      </c>
    </row>
    <row r="238" spans="2:5" x14ac:dyDescent="0.2">
      <c r="B238" s="1">
        <v>43617</v>
      </c>
      <c r="C238" s="2">
        <v>2941.76</v>
      </c>
      <c r="D238" s="3">
        <f t="shared" si="6"/>
        <v>6.6658319534241436E-2</v>
      </c>
      <c r="E238" s="10" t="str">
        <f t="shared" si="7"/>
        <v/>
      </c>
    </row>
    <row r="239" spans="2:5" x14ac:dyDescent="0.2">
      <c r="B239" s="1">
        <v>43647</v>
      </c>
      <c r="C239" s="2">
        <v>2980.38</v>
      </c>
      <c r="D239" s="3">
        <f t="shared" si="6"/>
        <v>1.3042767473010496E-2</v>
      </c>
      <c r="E239" s="10" t="str">
        <f t="shared" si="7"/>
        <v/>
      </c>
    </row>
    <row r="240" spans="2:5" x14ac:dyDescent="0.2">
      <c r="B240" s="1">
        <v>43678</v>
      </c>
      <c r="C240" s="2">
        <v>2926.46</v>
      </c>
      <c r="D240" s="3">
        <f t="shared" si="6"/>
        <v>-1.8257307714875135E-2</v>
      </c>
      <c r="E240" s="10" t="str">
        <f t="shared" si="7"/>
        <v/>
      </c>
    </row>
    <row r="241" spans="2:5" x14ac:dyDescent="0.2">
      <c r="B241" s="1">
        <v>43709</v>
      </c>
      <c r="C241" s="2">
        <v>2976.74</v>
      </c>
      <c r="D241" s="3">
        <f t="shared" si="6"/>
        <v>1.7035240523677681E-2</v>
      </c>
      <c r="E241" s="10" t="str">
        <f t="shared" si="7"/>
        <v/>
      </c>
    </row>
    <row r="242" spans="2:5" x14ac:dyDescent="0.2">
      <c r="B242" s="1">
        <v>43739</v>
      </c>
      <c r="C242" s="2">
        <v>3037.56</v>
      </c>
      <c r="D242" s="3">
        <f t="shared" si="6"/>
        <v>2.0225819582931022E-2</v>
      </c>
      <c r="E242" s="10" t="str">
        <f t="shared" si="7"/>
        <v/>
      </c>
    </row>
    <row r="243" spans="2:5" x14ac:dyDescent="0.2">
      <c r="B243" s="1">
        <v>43770</v>
      </c>
      <c r="C243" s="2">
        <v>3140.98</v>
      </c>
      <c r="D243" s="3">
        <f t="shared" si="6"/>
        <v>3.3480291579323126E-2</v>
      </c>
      <c r="E243" s="10" t="str">
        <f t="shared" si="7"/>
        <v/>
      </c>
    </row>
    <row r="244" spans="2:5" x14ac:dyDescent="0.2">
      <c r="B244" s="1">
        <v>43800</v>
      </c>
      <c r="C244" s="2">
        <v>3230.78</v>
      </c>
      <c r="D244" s="3">
        <f t="shared" si="6"/>
        <v>2.818874101228944E-2</v>
      </c>
      <c r="E244" s="10" t="str">
        <f t="shared" si="7"/>
        <v/>
      </c>
    </row>
    <row r="245" spans="2:5" x14ac:dyDescent="0.2">
      <c r="B245" s="1">
        <v>43831</v>
      </c>
      <c r="C245" s="2">
        <v>3225.52</v>
      </c>
      <c r="D245" s="3">
        <f t="shared" si="6"/>
        <v>-1.6294165896177356E-3</v>
      </c>
      <c r="E245" s="10" t="str">
        <f t="shared" si="7"/>
        <v/>
      </c>
    </row>
    <row r="246" spans="2:5" x14ac:dyDescent="0.2">
      <c r="B246" s="1">
        <v>43862</v>
      </c>
      <c r="C246" s="2">
        <v>2954.22</v>
      </c>
      <c r="D246" s="3">
        <f t="shared" si="6"/>
        <v>-8.7859520936204846E-2</v>
      </c>
      <c r="E246" s="10">
        <f t="shared" si="7"/>
        <v>2954.22</v>
      </c>
    </row>
    <row r="247" spans="2:5" x14ac:dyDescent="0.2">
      <c r="B247" s="1">
        <v>43891</v>
      </c>
      <c r="C247" s="2">
        <v>2584.59</v>
      </c>
      <c r="D247" s="3">
        <f t="shared" si="6"/>
        <v>-0.13366776859296695</v>
      </c>
      <c r="E247" s="10">
        <f t="shared" si="7"/>
        <v>2584.59</v>
      </c>
    </row>
    <row r="248" spans="2:5" x14ac:dyDescent="0.2">
      <c r="B248" s="1">
        <v>43922</v>
      </c>
      <c r="C248" s="2">
        <v>2912.43</v>
      </c>
      <c r="D248" s="3">
        <f t="shared" si="6"/>
        <v>0.11942089623740584</v>
      </c>
      <c r="E248" s="10">
        <f t="shared" si="7"/>
        <v>2912.43</v>
      </c>
    </row>
    <row r="249" spans="2:5" x14ac:dyDescent="0.2">
      <c r="B249" s="1">
        <v>43952</v>
      </c>
      <c r="C249" s="2">
        <v>3044.31</v>
      </c>
      <c r="D249" s="3">
        <f t="shared" si="6"/>
        <v>4.4286490230530599E-2</v>
      </c>
      <c r="E249" s="10">
        <f t="shared" si="7"/>
        <v>3044.31</v>
      </c>
    </row>
    <row r="250" spans="2:5" x14ac:dyDescent="0.2">
      <c r="B250" s="1">
        <v>43983</v>
      </c>
      <c r="C250" s="2">
        <v>3100.29</v>
      </c>
      <c r="D250" s="3">
        <f t="shared" si="6"/>
        <v>1.8221381004063585E-2</v>
      </c>
      <c r="E250" s="10">
        <f t="shared" si="7"/>
        <v>3100.29</v>
      </c>
    </row>
    <row r="251" spans="2:5" x14ac:dyDescent="0.2">
      <c r="B251" s="1">
        <v>44013</v>
      </c>
      <c r="C251" s="2">
        <v>3271.12</v>
      </c>
      <c r="D251" s="3">
        <f t="shared" si="6"/>
        <v>5.3636778409248576E-2</v>
      </c>
      <c r="E251" s="10" t="str">
        <f t="shared" si="7"/>
        <v/>
      </c>
    </row>
    <row r="252" spans="2:5" x14ac:dyDescent="0.2">
      <c r="B252" s="1">
        <v>44044</v>
      </c>
      <c r="C252" s="2">
        <v>3500.31</v>
      </c>
      <c r="D252" s="3">
        <f t="shared" si="6"/>
        <v>6.7719102089653677E-2</v>
      </c>
      <c r="E252" s="10" t="str">
        <f t="shared" si="7"/>
        <v/>
      </c>
    </row>
    <row r="253" spans="2:5" x14ac:dyDescent="0.2">
      <c r="B253" s="1">
        <v>44075</v>
      </c>
      <c r="C253" s="2">
        <v>3363</v>
      </c>
      <c r="D253" s="3">
        <f t="shared" si="6"/>
        <v>-4.0018103243589488E-2</v>
      </c>
      <c r="E253" s="10" t="str">
        <f t="shared" si="7"/>
        <v/>
      </c>
    </row>
    <row r="254" spans="2:5" x14ac:dyDescent="0.2">
      <c r="B254" s="1">
        <v>44105</v>
      </c>
      <c r="C254" s="2">
        <v>3269.96</v>
      </c>
      <c r="D254" s="3">
        <f t="shared" si="6"/>
        <v>-2.8055680339689231E-2</v>
      </c>
      <c r="E254" s="10" t="str">
        <f t="shared" si="7"/>
        <v/>
      </c>
    </row>
    <row r="255" spans="2:5" x14ac:dyDescent="0.2">
      <c r="B255" s="1">
        <v>44136</v>
      </c>
      <c r="C255" s="2">
        <v>3621.63</v>
      </c>
      <c r="D255" s="3">
        <f t="shared" si="6"/>
        <v>0.10214644831840361</v>
      </c>
      <c r="E255" s="10" t="str">
        <f t="shared" si="7"/>
        <v/>
      </c>
    </row>
    <row r="256" spans="2:5" x14ac:dyDescent="0.2">
      <c r="B256" s="1">
        <v>44166</v>
      </c>
      <c r="C256" s="2">
        <v>3756.07</v>
      </c>
      <c r="D256" s="3">
        <f t="shared" si="6"/>
        <v>3.6448997283216107E-2</v>
      </c>
      <c r="E256" s="10" t="str">
        <f t="shared" si="7"/>
        <v/>
      </c>
    </row>
    <row r="257" spans="2:5" x14ac:dyDescent="0.2">
      <c r="B257" s="1">
        <v>44197</v>
      </c>
      <c r="C257" s="2">
        <v>3714.24</v>
      </c>
      <c r="D257" s="3">
        <f t="shared" si="6"/>
        <v>-1.1199116821942242E-2</v>
      </c>
      <c r="E257" s="10" t="str">
        <f t="shared" si="7"/>
        <v/>
      </c>
    </row>
    <row r="258" spans="2:5" x14ac:dyDescent="0.2">
      <c r="B258" s="1">
        <v>44228</v>
      </c>
      <c r="C258" s="2">
        <v>3811.15</v>
      </c>
      <c r="D258" s="3">
        <f t="shared" si="6"/>
        <v>2.5756899667125591E-2</v>
      </c>
      <c r="E258" s="10" t="str">
        <f t="shared" si="7"/>
        <v/>
      </c>
    </row>
    <row r="259" spans="2:5" x14ac:dyDescent="0.2">
      <c r="B259" s="1">
        <v>44256</v>
      </c>
      <c r="C259" s="2">
        <v>3972.89</v>
      </c>
      <c r="D259" s="3">
        <f t="shared" si="6"/>
        <v>4.1562808697442971E-2</v>
      </c>
      <c r="E259" s="10" t="str">
        <f t="shared" si="7"/>
        <v/>
      </c>
    </row>
    <row r="260" spans="2:5" x14ac:dyDescent="0.2">
      <c r="B260" s="1">
        <v>44287</v>
      </c>
      <c r="C260" s="2">
        <v>4181.17</v>
      </c>
      <c r="D260" s="3">
        <f t="shared" si="6"/>
        <v>5.1097322114293922E-2</v>
      </c>
      <c r="E260" s="10" t="str">
        <f t="shared" si="7"/>
        <v/>
      </c>
    </row>
    <row r="261" spans="2:5" x14ac:dyDescent="0.2">
      <c r="B261" s="1">
        <v>44317</v>
      </c>
      <c r="C261" s="2">
        <v>4204.1099999999997</v>
      </c>
      <c r="D261" s="3">
        <f t="shared" si="6"/>
        <v>5.4715065520221503E-3</v>
      </c>
      <c r="E261" s="10" t="str">
        <f t="shared" si="7"/>
        <v/>
      </c>
    </row>
    <row r="262" spans="2:5" x14ac:dyDescent="0.2">
      <c r="B262" s="1">
        <v>44348</v>
      </c>
      <c r="C262" s="2">
        <v>4297.5</v>
      </c>
      <c r="D262" s="3">
        <f t="shared" si="6"/>
        <v>2.1970840045862021E-2</v>
      </c>
      <c r="E262" s="10" t="str">
        <f t="shared" si="7"/>
        <v/>
      </c>
    </row>
    <row r="263" spans="2:5" x14ac:dyDescent="0.2">
      <c r="B263" s="1">
        <v>44378</v>
      </c>
      <c r="C263" s="2">
        <v>4395.26</v>
      </c>
      <c r="D263" s="3">
        <f t="shared" ref="D263:D267" si="8">LN(C263/C262)</f>
        <v>2.249322924674322E-2</v>
      </c>
      <c r="E263" s="10" t="str">
        <f t="shared" si="7"/>
        <v/>
      </c>
    </row>
    <row r="264" spans="2:5" x14ac:dyDescent="0.2">
      <c r="B264" s="1">
        <v>44409</v>
      </c>
      <c r="C264" s="2">
        <v>4522.68</v>
      </c>
      <c r="D264" s="3">
        <f t="shared" si="8"/>
        <v>2.857805096868915E-2</v>
      </c>
      <c r="E264" s="10" t="str">
        <f t="shared" si="7"/>
        <v/>
      </c>
    </row>
    <row r="265" spans="2:5" x14ac:dyDescent="0.2">
      <c r="B265" s="1">
        <v>44440</v>
      </c>
      <c r="C265" s="2">
        <v>4307.54</v>
      </c>
      <c r="D265" s="3">
        <f t="shared" si="8"/>
        <v>-4.8737762984622721E-2</v>
      </c>
      <c r="E265" s="10" t="str">
        <f t="shared" si="7"/>
        <v/>
      </c>
    </row>
    <row r="266" spans="2:5" x14ac:dyDescent="0.2">
      <c r="B266" s="1">
        <v>44470</v>
      </c>
      <c r="C266" s="2">
        <v>4605.38</v>
      </c>
      <c r="D266" s="3">
        <f t="shared" si="8"/>
        <v>6.6858209798173654E-2</v>
      </c>
      <c r="E266" s="10" t="str">
        <f>IF(LN(C266/C261)&lt;0,C266,"")</f>
        <v/>
      </c>
    </row>
    <row r="267" spans="2:5" x14ac:dyDescent="0.2">
      <c r="B267" s="1">
        <v>44501</v>
      </c>
      <c r="C267" s="2">
        <v>4697.96</v>
      </c>
      <c r="D267" s="3">
        <f t="shared" si="8"/>
        <v>1.990318663523628E-2</v>
      </c>
      <c r="E267" s="10" t="str">
        <f>IF(LN(C267/C262)&lt;0,C267,"")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S&amp;P500_analysis</vt:lpstr>
      <vt:lpstr>S&amp;P500_contraction_period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PG-Louraoui, Youssef</dc:creator>
  <cp:lastModifiedBy>PG-Louraoui, Youssef</cp:lastModifiedBy>
  <dcterms:created xsi:type="dcterms:W3CDTF">2021-11-21T10:02:01Z</dcterms:created>
  <dcterms:modified xsi:type="dcterms:W3CDTF">2022-01-09T08:54:11Z</dcterms:modified>
</cp:coreProperties>
</file>