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/TA 5/Week 2 - Spread/"/>
    </mc:Choice>
  </mc:AlternateContent>
  <xr:revisionPtr revIDLastSave="0" documentId="13_ncr:1_{D5DA5DB0-4955-A140-B56C-309DEEEB41C2}" xr6:coauthVersionLast="47" xr6:coauthVersionMax="47" xr10:uidLastSave="{00000000-0000-0000-0000-000000000000}"/>
  <bookViews>
    <workbookView xWindow="0" yWindow="0" windowWidth="28800" windowHeight="18000" xr2:uid="{2444618C-4C6F-3545-9B04-359009DBE63E}"/>
  </bookViews>
  <sheets>
    <sheet name="Bull spread" sheetId="14" r:id="rId1"/>
    <sheet name="Fig. Bull spread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4" l="1"/>
  <c r="C20" i="14"/>
  <c r="C7" i="14" l="1"/>
  <c r="C21" i="14" l="1"/>
  <c r="D29" i="14" s="1"/>
  <c r="C29" i="14" l="1"/>
  <c r="E29" i="14" s="1"/>
  <c r="D33" i="14" l="1"/>
  <c r="D37" i="14"/>
  <c r="D41" i="14"/>
  <c r="D45" i="14"/>
  <c r="D49" i="14"/>
  <c r="D53" i="14"/>
  <c r="D57" i="14"/>
  <c r="D61" i="14"/>
  <c r="D65" i="14"/>
  <c r="D69" i="14"/>
  <c r="D73" i="14"/>
  <c r="D77" i="14"/>
  <c r="D81" i="14"/>
  <c r="D85" i="14"/>
  <c r="D89" i="14"/>
  <c r="D93" i="14"/>
  <c r="D97" i="14"/>
  <c r="D101" i="14"/>
  <c r="D105" i="14"/>
  <c r="D109" i="14"/>
  <c r="D113" i="14"/>
  <c r="D117" i="14"/>
  <c r="D121" i="14"/>
  <c r="D125" i="14"/>
  <c r="D129" i="14"/>
  <c r="D36" i="14"/>
  <c r="D48" i="14"/>
  <c r="D52" i="14"/>
  <c r="D64" i="14"/>
  <c r="D80" i="14"/>
  <c r="D92" i="14"/>
  <c r="D108" i="14"/>
  <c r="D120" i="14"/>
  <c r="D30" i="14"/>
  <c r="D34" i="14"/>
  <c r="D38" i="14"/>
  <c r="D42" i="14"/>
  <c r="D46" i="14"/>
  <c r="D50" i="14"/>
  <c r="D54" i="14"/>
  <c r="D58" i="14"/>
  <c r="D62" i="14"/>
  <c r="D66" i="14"/>
  <c r="D70" i="14"/>
  <c r="D74" i="14"/>
  <c r="D78" i="14"/>
  <c r="D82" i="14"/>
  <c r="D86" i="14"/>
  <c r="D90" i="14"/>
  <c r="D94" i="14"/>
  <c r="D98" i="14"/>
  <c r="D102" i="14"/>
  <c r="D106" i="14"/>
  <c r="D110" i="14"/>
  <c r="D114" i="14"/>
  <c r="D118" i="14"/>
  <c r="D122" i="14"/>
  <c r="D126" i="14"/>
  <c r="D32" i="14"/>
  <c r="D44" i="14"/>
  <c r="D56" i="14"/>
  <c r="D72" i="14"/>
  <c r="D84" i="14"/>
  <c r="D100" i="14"/>
  <c r="D112" i="14"/>
  <c r="D124" i="14"/>
  <c r="D31" i="14"/>
  <c r="D35" i="14"/>
  <c r="D39" i="14"/>
  <c r="D43" i="14"/>
  <c r="D47" i="14"/>
  <c r="D51" i="14"/>
  <c r="D55" i="14"/>
  <c r="D59" i="14"/>
  <c r="D63" i="14"/>
  <c r="D67" i="14"/>
  <c r="D71" i="14"/>
  <c r="D75" i="14"/>
  <c r="D79" i="14"/>
  <c r="D83" i="14"/>
  <c r="D87" i="14"/>
  <c r="D91" i="14"/>
  <c r="D95" i="14"/>
  <c r="D99" i="14"/>
  <c r="D103" i="14"/>
  <c r="D107" i="14"/>
  <c r="D111" i="14"/>
  <c r="D115" i="14"/>
  <c r="D119" i="14"/>
  <c r="D123" i="14"/>
  <c r="D127" i="14"/>
  <c r="D40" i="14"/>
  <c r="D60" i="14"/>
  <c r="D68" i="14"/>
  <c r="D76" i="14"/>
  <c r="D88" i="14"/>
  <c r="D96" i="14"/>
  <c r="D104" i="14"/>
  <c r="D116" i="14"/>
  <c r="D128" i="14"/>
  <c r="C129" i="14"/>
  <c r="E129" i="14" s="1"/>
  <c r="C65" i="14"/>
  <c r="C122" i="14"/>
  <c r="C108" i="14"/>
  <c r="E108" i="14" s="1"/>
  <c r="C118" i="14"/>
  <c r="C91" i="14"/>
  <c r="C82" i="14"/>
  <c r="E82" i="14" s="1"/>
  <c r="C77" i="14"/>
  <c r="E77" i="14" s="1"/>
  <c r="C36" i="14"/>
  <c r="E36" i="14" s="1"/>
  <c r="C120" i="14"/>
  <c r="C44" i="14"/>
  <c r="C103" i="14"/>
  <c r="C126" i="14"/>
  <c r="E126" i="14" s="1"/>
  <c r="C89" i="14"/>
  <c r="C52" i="14"/>
  <c r="C30" i="14"/>
  <c r="C68" i="14"/>
  <c r="E68" i="14" s="1"/>
  <c r="C115" i="14"/>
  <c r="C83" i="14"/>
  <c r="C51" i="14"/>
  <c r="C50" i="14"/>
  <c r="C117" i="14"/>
  <c r="C85" i="14"/>
  <c r="C53" i="14"/>
  <c r="C48" i="14"/>
  <c r="C94" i="14"/>
  <c r="C128" i="14"/>
  <c r="C96" i="14"/>
  <c r="C64" i="14"/>
  <c r="E64" i="14" s="1"/>
  <c r="C78" i="14"/>
  <c r="C111" i="14"/>
  <c r="C79" i="14"/>
  <c r="E79" i="14" s="1"/>
  <c r="C47" i="14"/>
  <c r="C38" i="14"/>
  <c r="E83" i="14" l="1"/>
  <c r="E128" i="14"/>
  <c r="E52" i="14"/>
  <c r="E118" i="14"/>
  <c r="E85" i="14"/>
  <c r="E38" i="14"/>
  <c r="E65" i="14"/>
  <c r="E30" i="14"/>
  <c r="E78" i="14"/>
  <c r="E94" i="14"/>
  <c r="E89" i="14"/>
  <c r="E91" i="14"/>
  <c r="C100" i="14"/>
  <c r="E100" i="14" s="1"/>
  <c r="C121" i="14"/>
  <c r="E121" i="14" s="1"/>
  <c r="C54" i="14"/>
  <c r="E54" i="14" s="1"/>
  <c r="C74" i="14"/>
  <c r="E74" i="14" s="1"/>
  <c r="C109" i="14"/>
  <c r="E109" i="14" s="1"/>
  <c r="C123" i="14"/>
  <c r="E123" i="14" s="1"/>
  <c r="C46" i="14"/>
  <c r="E46" i="14" s="1"/>
  <c r="C97" i="14"/>
  <c r="E97" i="14" s="1"/>
  <c r="C90" i="14"/>
  <c r="E90" i="14" s="1"/>
  <c r="C102" i="14"/>
  <c r="E102" i="14" s="1"/>
  <c r="C57" i="14"/>
  <c r="E57" i="14" s="1"/>
  <c r="C71" i="14"/>
  <c r="E71" i="14" s="1"/>
  <c r="C88" i="14"/>
  <c r="E88" i="14" s="1"/>
  <c r="C45" i="14"/>
  <c r="E45" i="14" s="1"/>
  <c r="C59" i="14"/>
  <c r="E59" i="14" s="1"/>
  <c r="C76" i="14"/>
  <c r="E76" i="14" s="1"/>
  <c r="C33" i="14"/>
  <c r="E33" i="14" s="1"/>
  <c r="C63" i="14"/>
  <c r="E63" i="14" s="1"/>
  <c r="C127" i="14"/>
  <c r="E127" i="14" s="1"/>
  <c r="C80" i="14"/>
  <c r="E80" i="14" s="1"/>
  <c r="C58" i="14"/>
  <c r="C37" i="14"/>
  <c r="E37" i="14" s="1"/>
  <c r="C101" i="14"/>
  <c r="E101" i="14" s="1"/>
  <c r="C106" i="14"/>
  <c r="E106" i="14" s="1"/>
  <c r="C99" i="14"/>
  <c r="E99" i="14" s="1"/>
  <c r="C32" i="14"/>
  <c r="E32" i="14" s="1"/>
  <c r="C116" i="14"/>
  <c r="E116" i="14" s="1"/>
  <c r="C43" i="14"/>
  <c r="E43" i="14" s="1"/>
  <c r="C73" i="14"/>
  <c r="C66" i="14"/>
  <c r="E66" i="14" s="1"/>
  <c r="C87" i="14"/>
  <c r="E87" i="14" s="1"/>
  <c r="C110" i="14"/>
  <c r="E110" i="14" s="1"/>
  <c r="C104" i="14"/>
  <c r="E104" i="14" s="1"/>
  <c r="C114" i="14"/>
  <c r="E114" i="14" s="1"/>
  <c r="C61" i="14"/>
  <c r="E61" i="14" s="1"/>
  <c r="C125" i="14"/>
  <c r="E125" i="14" s="1"/>
  <c r="C75" i="14"/>
  <c r="E75" i="14" s="1"/>
  <c r="C62" i="14"/>
  <c r="E62" i="14" s="1"/>
  <c r="C92" i="14"/>
  <c r="E92" i="14" s="1"/>
  <c r="C86" i="14"/>
  <c r="E86" i="14" s="1"/>
  <c r="C49" i="14"/>
  <c r="E49" i="14" s="1"/>
  <c r="C113" i="14"/>
  <c r="E113" i="14" s="1"/>
  <c r="C98" i="14"/>
  <c r="E98" i="14" s="1"/>
  <c r="C95" i="14"/>
  <c r="E95" i="14" s="1"/>
  <c r="C31" i="14"/>
  <c r="E31" i="14" s="1"/>
  <c r="C112" i="14"/>
  <c r="E112" i="14" s="1"/>
  <c r="C35" i="14"/>
  <c r="E35" i="14" s="1"/>
  <c r="C69" i="14"/>
  <c r="E69" i="14" s="1"/>
  <c r="C67" i="14"/>
  <c r="E67" i="14" s="1"/>
  <c r="C42" i="14"/>
  <c r="E42" i="14" s="1"/>
  <c r="C84" i="14"/>
  <c r="E84" i="14" s="1"/>
  <c r="C70" i="14"/>
  <c r="E70" i="14" s="1"/>
  <c r="C41" i="14"/>
  <c r="E41" i="14" s="1"/>
  <c r="C105" i="14"/>
  <c r="E105" i="14" s="1"/>
  <c r="C55" i="14"/>
  <c r="E55" i="14" s="1"/>
  <c r="C119" i="14"/>
  <c r="E119" i="14" s="1"/>
  <c r="C72" i="14"/>
  <c r="E72" i="14" s="1"/>
  <c r="C34" i="14"/>
  <c r="E34" i="14" s="1"/>
  <c r="C60" i="14"/>
  <c r="E60" i="14" s="1"/>
  <c r="C93" i="14"/>
  <c r="E93" i="14" s="1"/>
  <c r="C39" i="14"/>
  <c r="E39" i="14" s="1"/>
  <c r="C107" i="14"/>
  <c r="E107" i="14" s="1"/>
  <c r="C56" i="14"/>
  <c r="E56" i="14" s="1"/>
  <c r="C124" i="14"/>
  <c r="E124" i="14" s="1"/>
  <c r="C40" i="14"/>
  <c r="E40" i="14" s="1"/>
  <c r="C81" i="14"/>
  <c r="E81" i="14" s="1"/>
  <c r="E58" i="14"/>
  <c r="E96" i="14"/>
  <c r="E53" i="14"/>
  <c r="E117" i="14"/>
  <c r="E51" i="14"/>
  <c r="E115" i="14"/>
  <c r="E103" i="14"/>
  <c r="E44" i="14"/>
  <c r="E120" i="14"/>
  <c r="E122" i="14"/>
  <c r="E73" i="14"/>
  <c r="E111" i="14"/>
  <c r="E48" i="14"/>
  <c r="E50" i="14"/>
  <c r="E47" i="14"/>
</calcChain>
</file>

<file path=xl/sharedStrings.xml><?xml version="1.0" encoding="utf-8"?>
<sst xmlns="http://schemas.openxmlformats.org/spreadsheetml/2006/main" count="21" uniqueCount="20">
  <si>
    <t>Price of the underlying asset at maturity</t>
  </si>
  <si>
    <t>Long call</t>
  </si>
  <si>
    <t>Volatility (σ)</t>
  </si>
  <si>
    <r>
      <t>Price of the underlying asset (S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)</t>
    </r>
  </si>
  <si>
    <t xml:space="preserve">Risk free rate (r) </t>
  </si>
  <si>
    <t>Dividend yield (q)</t>
  </si>
  <si>
    <t xml:space="preserve"> (in years)</t>
  </si>
  <si>
    <t>Short call</t>
  </si>
  <si>
    <t>Bull spread</t>
  </si>
  <si>
    <t>Premium of the bull spread</t>
  </si>
  <si>
    <t>Characterisitics of the product</t>
  </si>
  <si>
    <t>Market data</t>
  </si>
  <si>
    <t>Strike of the long call option (K1)</t>
  </si>
  <si>
    <t>Strike of the short call option (K2)</t>
  </si>
  <si>
    <t>Maturity of the call opitons (T)</t>
  </si>
  <si>
    <t>Option pricing (Black Scholes Merton model)</t>
  </si>
  <si>
    <t>Premium of the short call option</t>
  </si>
  <si>
    <t>Premium of the long call option</t>
  </si>
  <si>
    <t>Data for the figure Bull spread value as a function of the price of the underlying asset at maturity</t>
  </si>
  <si>
    <t>Profit and loss (P&amp;L)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</si>
</sst>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₹&quot;* #,##0.00_);_(&quot;₹&quot;* \(#,##0.00\);_(&quot;₹&quot;* &quot;-&quot;??_);_(@_)"/>
    <numFmt numFmtId="164" formatCode="_([$€-2]\ * #,##0.00_);_([$€-2]\ * \(#,##0.00\);_([$€-2]\ * &quot;-&quot;??_);_(@_)"/>
    <numFmt numFmtId="165" formatCode="0.000"/>
    <numFmt numFmtId="166" formatCode="#,##0.00\ &quot;€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vertAlign val="subscript"/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9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9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164" fontId="8" fillId="0" borderId="0" xfId="0" applyNumberFormat="1" applyFont="1"/>
    <xf numFmtId="0" fontId="2" fillId="0" borderId="0" xfId="0" applyFont="1" applyBorder="1" applyAlignment="1"/>
    <xf numFmtId="0" fontId="5" fillId="0" borderId="0" xfId="0" applyFont="1" applyBorder="1" applyAlignment="1"/>
    <xf numFmtId="0" fontId="5" fillId="2" borderId="0" xfId="0" applyFont="1" applyFill="1" applyAlignment="1"/>
    <xf numFmtId="0" fontId="2" fillId="2" borderId="0" xfId="0" applyFont="1" applyFill="1" applyBorder="1" applyAlignment="1"/>
    <xf numFmtId="166" fontId="2" fillId="2" borderId="0" xfId="1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9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9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9" fontId="2" fillId="2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chemeClr val="tx1"/>
                </a:solidFill>
              </a:rPr>
              <a:t>Profit and loss function of a bull spread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31311948724776E-2"/>
          <c:y val="7.7723140068986757E-2"/>
          <c:w val="0.8909161479828277"/>
          <c:h val="0.7733166944842611"/>
        </c:manualLayout>
      </c:layout>
      <c:lineChart>
        <c:grouping val="standard"/>
        <c:varyColors val="0"/>
        <c:ser>
          <c:idx val="1"/>
          <c:order val="0"/>
          <c:tx>
            <c:strRef>
              <c:f>'Bull spread'!$C$28</c:f>
              <c:strCache>
                <c:ptCount val="1"/>
                <c:pt idx="0">
                  <c:v>Long call</c:v>
                </c:pt>
              </c:strCache>
            </c:strRef>
          </c:tx>
          <c:spPr>
            <a:ln w="28575" cap="rnd">
              <a:solidFill>
                <a:srgbClr val="FF0000">
                  <a:alpha val="8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'Bull spread'!$B$29:$B$129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'Bull spread'!$C$29:$C$129</c:f>
              <c:numCache>
                <c:formatCode>#,##0.00\ "€"</c:formatCode>
                <c:ptCount val="101"/>
                <c:pt idx="0">
                  <c:v>-12.621896142402406</c:v>
                </c:pt>
                <c:pt idx="1">
                  <c:v>-12.621896142402406</c:v>
                </c:pt>
                <c:pt idx="2">
                  <c:v>-12.621896142402406</c:v>
                </c:pt>
                <c:pt idx="3">
                  <c:v>-12.621896142402406</c:v>
                </c:pt>
                <c:pt idx="4">
                  <c:v>-12.621896142402406</c:v>
                </c:pt>
                <c:pt idx="5">
                  <c:v>-12.621896142402406</c:v>
                </c:pt>
                <c:pt idx="6">
                  <c:v>-12.621896142402406</c:v>
                </c:pt>
                <c:pt idx="7">
                  <c:v>-12.621896142402406</c:v>
                </c:pt>
                <c:pt idx="8">
                  <c:v>-12.621896142402406</c:v>
                </c:pt>
                <c:pt idx="9">
                  <c:v>-12.621896142402406</c:v>
                </c:pt>
                <c:pt idx="10">
                  <c:v>-12.621896142402406</c:v>
                </c:pt>
                <c:pt idx="11">
                  <c:v>-12.621896142402406</c:v>
                </c:pt>
                <c:pt idx="12">
                  <c:v>-12.621896142402406</c:v>
                </c:pt>
                <c:pt idx="13">
                  <c:v>-12.621896142402406</c:v>
                </c:pt>
                <c:pt idx="14">
                  <c:v>-12.621896142402406</c:v>
                </c:pt>
                <c:pt idx="15">
                  <c:v>-12.621896142402406</c:v>
                </c:pt>
                <c:pt idx="16">
                  <c:v>-12.621896142402406</c:v>
                </c:pt>
                <c:pt idx="17">
                  <c:v>-12.621896142402406</c:v>
                </c:pt>
                <c:pt idx="18">
                  <c:v>-12.621896142402406</c:v>
                </c:pt>
                <c:pt idx="19">
                  <c:v>-12.621896142402406</c:v>
                </c:pt>
                <c:pt idx="20">
                  <c:v>-12.621896142402406</c:v>
                </c:pt>
                <c:pt idx="21">
                  <c:v>-12.621896142402406</c:v>
                </c:pt>
                <c:pt idx="22">
                  <c:v>-12.621896142402406</c:v>
                </c:pt>
                <c:pt idx="23">
                  <c:v>-12.621896142402406</c:v>
                </c:pt>
                <c:pt idx="24">
                  <c:v>-12.621896142402406</c:v>
                </c:pt>
                <c:pt idx="25">
                  <c:v>-12.621896142402406</c:v>
                </c:pt>
                <c:pt idx="26">
                  <c:v>-12.621896142402406</c:v>
                </c:pt>
                <c:pt idx="27">
                  <c:v>-12.621896142402406</c:v>
                </c:pt>
                <c:pt idx="28">
                  <c:v>-12.621896142402406</c:v>
                </c:pt>
                <c:pt idx="29">
                  <c:v>-12.621896142402406</c:v>
                </c:pt>
                <c:pt idx="30">
                  <c:v>-12.621896142402406</c:v>
                </c:pt>
                <c:pt idx="31">
                  <c:v>-12.621896142402406</c:v>
                </c:pt>
                <c:pt idx="32">
                  <c:v>-12.621896142402406</c:v>
                </c:pt>
                <c:pt idx="33">
                  <c:v>-12.621896142402406</c:v>
                </c:pt>
                <c:pt idx="34">
                  <c:v>-12.621896142402406</c:v>
                </c:pt>
                <c:pt idx="35">
                  <c:v>-12.621896142402406</c:v>
                </c:pt>
                <c:pt idx="36">
                  <c:v>-12.621896142402406</c:v>
                </c:pt>
                <c:pt idx="37">
                  <c:v>-12.621896142402406</c:v>
                </c:pt>
                <c:pt idx="38">
                  <c:v>-12.621896142402406</c:v>
                </c:pt>
                <c:pt idx="39">
                  <c:v>-11.621896142402406</c:v>
                </c:pt>
                <c:pt idx="40">
                  <c:v>-10.621896142402406</c:v>
                </c:pt>
                <c:pt idx="41">
                  <c:v>-9.6218961424024059</c:v>
                </c:pt>
                <c:pt idx="42">
                  <c:v>-8.6218961424024059</c:v>
                </c:pt>
                <c:pt idx="43">
                  <c:v>-7.6218961424024059</c:v>
                </c:pt>
                <c:pt idx="44">
                  <c:v>-6.6218961424024059</c:v>
                </c:pt>
                <c:pt idx="45">
                  <c:v>-5.6218961424024059</c:v>
                </c:pt>
                <c:pt idx="46">
                  <c:v>-4.6218961424024059</c:v>
                </c:pt>
                <c:pt idx="47">
                  <c:v>-3.6218961424024059</c:v>
                </c:pt>
                <c:pt idx="48">
                  <c:v>-2.6218961424024059</c:v>
                </c:pt>
                <c:pt idx="49">
                  <c:v>-1.6218961424024059</c:v>
                </c:pt>
                <c:pt idx="50">
                  <c:v>-0.62189614240240587</c:v>
                </c:pt>
                <c:pt idx="51">
                  <c:v>0.37810385759759413</c:v>
                </c:pt>
                <c:pt idx="52">
                  <c:v>1.3781038575975941</c:v>
                </c:pt>
                <c:pt idx="53">
                  <c:v>2.3781038575975941</c:v>
                </c:pt>
                <c:pt idx="54">
                  <c:v>3.3781038575975941</c:v>
                </c:pt>
                <c:pt idx="55">
                  <c:v>4.3781038575975941</c:v>
                </c:pt>
                <c:pt idx="56">
                  <c:v>5.3781038575975941</c:v>
                </c:pt>
                <c:pt idx="57">
                  <c:v>6.3781038575975941</c:v>
                </c:pt>
                <c:pt idx="58">
                  <c:v>7.3781038575975941</c:v>
                </c:pt>
                <c:pt idx="59">
                  <c:v>8.3781038575975941</c:v>
                </c:pt>
                <c:pt idx="60">
                  <c:v>9.3781038575975941</c:v>
                </c:pt>
                <c:pt idx="61">
                  <c:v>10.378103857597594</c:v>
                </c:pt>
                <c:pt idx="62">
                  <c:v>11.378103857597594</c:v>
                </c:pt>
                <c:pt idx="63">
                  <c:v>12.378103857597594</c:v>
                </c:pt>
                <c:pt idx="64">
                  <c:v>13.378103857597594</c:v>
                </c:pt>
                <c:pt idx="65">
                  <c:v>14.378103857597594</c:v>
                </c:pt>
                <c:pt idx="66">
                  <c:v>15.378103857597594</c:v>
                </c:pt>
                <c:pt idx="67">
                  <c:v>16.378103857597594</c:v>
                </c:pt>
                <c:pt idx="68">
                  <c:v>17.378103857597594</c:v>
                </c:pt>
                <c:pt idx="69">
                  <c:v>18.378103857597594</c:v>
                </c:pt>
                <c:pt idx="70">
                  <c:v>19.378103857597594</c:v>
                </c:pt>
                <c:pt idx="71">
                  <c:v>20.378103857597594</c:v>
                </c:pt>
                <c:pt idx="72">
                  <c:v>21.378103857597594</c:v>
                </c:pt>
                <c:pt idx="73">
                  <c:v>22.378103857597594</c:v>
                </c:pt>
                <c:pt idx="74">
                  <c:v>23.378103857597594</c:v>
                </c:pt>
                <c:pt idx="75">
                  <c:v>24.378103857597594</c:v>
                </c:pt>
                <c:pt idx="76">
                  <c:v>25.378103857597594</c:v>
                </c:pt>
                <c:pt idx="77">
                  <c:v>26.378103857597594</c:v>
                </c:pt>
                <c:pt idx="78">
                  <c:v>27.378103857597594</c:v>
                </c:pt>
                <c:pt idx="79">
                  <c:v>28.378103857597594</c:v>
                </c:pt>
                <c:pt idx="80">
                  <c:v>29.378103857597594</c:v>
                </c:pt>
                <c:pt idx="81">
                  <c:v>30.378103857597594</c:v>
                </c:pt>
                <c:pt idx="82">
                  <c:v>31.378103857597594</c:v>
                </c:pt>
                <c:pt idx="83">
                  <c:v>32.378103857597594</c:v>
                </c:pt>
                <c:pt idx="84">
                  <c:v>33.378103857597594</c:v>
                </c:pt>
                <c:pt idx="85">
                  <c:v>34.378103857597594</c:v>
                </c:pt>
                <c:pt idx="86">
                  <c:v>35.378103857597594</c:v>
                </c:pt>
                <c:pt idx="87">
                  <c:v>36.378103857597594</c:v>
                </c:pt>
                <c:pt idx="88">
                  <c:v>37.378103857597594</c:v>
                </c:pt>
                <c:pt idx="89">
                  <c:v>38.378103857597594</c:v>
                </c:pt>
                <c:pt idx="90">
                  <c:v>39.378103857597594</c:v>
                </c:pt>
                <c:pt idx="91">
                  <c:v>40.378103857597594</c:v>
                </c:pt>
                <c:pt idx="92">
                  <c:v>41.378103857597594</c:v>
                </c:pt>
                <c:pt idx="93">
                  <c:v>42.378103857597594</c:v>
                </c:pt>
                <c:pt idx="94">
                  <c:v>43.378103857597594</c:v>
                </c:pt>
                <c:pt idx="95">
                  <c:v>44.378103857597594</c:v>
                </c:pt>
                <c:pt idx="96">
                  <c:v>45.378103857597594</c:v>
                </c:pt>
                <c:pt idx="97">
                  <c:v>46.378103857597594</c:v>
                </c:pt>
                <c:pt idx="98">
                  <c:v>47.378103857597594</c:v>
                </c:pt>
                <c:pt idx="99">
                  <c:v>48.378103857597594</c:v>
                </c:pt>
                <c:pt idx="100">
                  <c:v>49.378103857597594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4-6C49-BB1A-2BC00DCFC1D6}"/>
            </c:ext>
          </c:extLst>
        </c:ser>
        <c:ser>
          <c:idx val="2"/>
          <c:order val="1"/>
          <c:tx>
            <c:strRef>
              <c:f>'Bull spread'!$D$28</c:f>
              <c:strCache>
                <c:ptCount val="1"/>
                <c:pt idx="0">
                  <c:v>Short call</c:v>
                </c:pt>
              </c:strCache>
            </c:strRef>
          </c:tx>
          <c:spPr>
            <a:ln w="28575" cap="rnd">
              <a:solidFill>
                <a:srgbClr val="002060">
                  <a:alpha val="8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'Bull spread'!$B$29:$B$129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'Bull spread'!$D$29:$D$129</c:f>
              <c:numCache>
                <c:formatCode>#,##0.00\ "€"</c:formatCode>
                <c:ptCount val="101"/>
                <c:pt idx="0">
                  <c:v>1.156217732617975</c:v>
                </c:pt>
                <c:pt idx="1">
                  <c:v>1.156217732617975</c:v>
                </c:pt>
                <c:pt idx="2">
                  <c:v>1.156217732617975</c:v>
                </c:pt>
                <c:pt idx="3">
                  <c:v>1.156217732617975</c:v>
                </c:pt>
                <c:pt idx="4">
                  <c:v>1.156217732617975</c:v>
                </c:pt>
                <c:pt idx="5">
                  <c:v>1.156217732617975</c:v>
                </c:pt>
                <c:pt idx="6">
                  <c:v>1.156217732617975</c:v>
                </c:pt>
                <c:pt idx="7">
                  <c:v>1.156217732617975</c:v>
                </c:pt>
                <c:pt idx="8">
                  <c:v>1.156217732617975</c:v>
                </c:pt>
                <c:pt idx="9">
                  <c:v>1.156217732617975</c:v>
                </c:pt>
                <c:pt idx="10">
                  <c:v>1.156217732617975</c:v>
                </c:pt>
                <c:pt idx="11">
                  <c:v>1.156217732617975</c:v>
                </c:pt>
                <c:pt idx="12">
                  <c:v>1.156217732617975</c:v>
                </c:pt>
                <c:pt idx="13">
                  <c:v>1.156217732617975</c:v>
                </c:pt>
                <c:pt idx="14">
                  <c:v>1.156217732617975</c:v>
                </c:pt>
                <c:pt idx="15">
                  <c:v>1.156217732617975</c:v>
                </c:pt>
                <c:pt idx="16">
                  <c:v>1.156217732617975</c:v>
                </c:pt>
                <c:pt idx="17">
                  <c:v>1.156217732617975</c:v>
                </c:pt>
                <c:pt idx="18">
                  <c:v>1.156217732617975</c:v>
                </c:pt>
                <c:pt idx="19">
                  <c:v>1.156217732617975</c:v>
                </c:pt>
                <c:pt idx="20">
                  <c:v>1.156217732617975</c:v>
                </c:pt>
                <c:pt idx="21">
                  <c:v>1.156217732617975</c:v>
                </c:pt>
                <c:pt idx="22">
                  <c:v>1.156217732617975</c:v>
                </c:pt>
                <c:pt idx="23">
                  <c:v>1.156217732617975</c:v>
                </c:pt>
                <c:pt idx="24">
                  <c:v>1.156217732617975</c:v>
                </c:pt>
                <c:pt idx="25">
                  <c:v>1.156217732617975</c:v>
                </c:pt>
                <c:pt idx="26">
                  <c:v>1.156217732617975</c:v>
                </c:pt>
                <c:pt idx="27">
                  <c:v>1.156217732617975</c:v>
                </c:pt>
                <c:pt idx="28">
                  <c:v>1.156217732617975</c:v>
                </c:pt>
                <c:pt idx="29">
                  <c:v>1.156217732617975</c:v>
                </c:pt>
                <c:pt idx="30">
                  <c:v>1.156217732617975</c:v>
                </c:pt>
                <c:pt idx="31">
                  <c:v>1.156217732617975</c:v>
                </c:pt>
                <c:pt idx="32">
                  <c:v>1.156217732617975</c:v>
                </c:pt>
                <c:pt idx="33">
                  <c:v>1.156217732617975</c:v>
                </c:pt>
                <c:pt idx="34">
                  <c:v>1.156217732617975</c:v>
                </c:pt>
                <c:pt idx="35">
                  <c:v>1.156217732617975</c:v>
                </c:pt>
                <c:pt idx="36">
                  <c:v>1.156217732617975</c:v>
                </c:pt>
                <c:pt idx="37">
                  <c:v>1.156217732617975</c:v>
                </c:pt>
                <c:pt idx="38">
                  <c:v>1.156217732617975</c:v>
                </c:pt>
                <c:pt idx="39">
                  <c:v>1.156217732617975</c:v>
                </c:pt>
                <c:pt idx="40">
                  <c:v>1.156217732617975</c:v>
                </c:pt>
                <c:pt idx="41">
                  <c:v>1.156217732617975</c:v>
                </c:pt>
                <c:pt idx="42">
                  <c:v>1.156217732617975</c:v>
                </c:pt>
                <c:pt idx="43">
                  <c:v>1.156217732617975</c:v>
                </c:pt>
                <c:pt idx="44">
                  <c:v>1.156217732617975</c:v>
                </c:pt>
                <c:pt idx="45">
                  <c:v>1.156217732617975</c:v>
                </c:pt>
                <c:pt idx="46">
                  <c:v>1.156217732617975</c:v>
                </c:pt>
                <c:pt idx="47">
                  <c:v>1.156217732617975</c:v>
                </c:pt>
                <c:pt idx="48">
                  <c:v>1.156217732617975</c:v>
                </c:pt>
                <c:pt idx="49">
                  <c:v>1.156217732617975</c:v>
                </c:pt>
                <c:pt idx="50">
                  <c:v>1.156217732617975</c:v>
                </c:pt>
                <c:pt idx="51">
                  <c:v>1.156217732617975</c:v>
                </c:pt>
                <c:pt idx="52">
                  <c:v>1.156217732617975</c:v>
                </c:pt>
                <c:pt idx="53">
                  <c:v>1.156217732617975</c:v>
                </c:pt>
                <c:pt idx="54">
                  <c:v>1.156217732617975</c:v>
                </c:pt>
                <c:pt idx="55">
                  <c:v>1.156217732617975</c:v>
                </c:pt>
                <c:pt idx="56">
                  <c:v>1.156217732617975</c:v>
                </c:pt>
                <c:pt idx="57">
                  <c:v>1.156217732617975</c:v>
                </c:pt>
                <c:pt idx="58">
                  <c:v>1.156217732617975</c:v>
                </c:pt>
                <c:pt idx="59">
                  <c:v>1.156217732617975</c:v>
                </c:pt>
                <c:pt idx="60">
                  <c:v>1.156217732617975</c:v>
                </c:pt>
                <c:pt idx="61">
                  <c:v>0.156217732617975</c:v>
                </c:pt>
                <c:pt idx="62">
                  <c:v>-0.843782267382025</c:v>
                </c:pt>
                <c:pt idx="63">
                  <c:v>-1.843782267382025</c:v>
                </c:pt>
                <c:pt idx="64">
                  <c:v>-2.843782267382025</c:v>
                </c:pt>
                <c:pt idx="65">
                  <c:v>-3.843782267382025</c:v>
                </c:pt>
                <c:pt idx="66">
                  <c:v>-4.843782267382025</c:v>
                </c:pt>
                <c:pt idx="67">
                  <c:v>-5.843782267382025</c:v>
                </c:pt>
                <c:pt idx="68">
                  <c:v>-6.843782267382025</c:v>
                </c:pt>
                <c:pt idx="69">
                  <c:v>-7.843782267382025</c:v>
                </c:pt>
                <c:pt idx="70">
                  <c:v>-8.843782267382025</c:v>
                </c:pt>
                <c:pt idx="71">
                  <c:v>-9.843782267382025</c:v>
                </c:pt>
                <c:pt idx="72">
                  <c:v>-10.843782267382025</c:v>
                </c:pt>
                <c:pt idx="73">
                  <c:v>-11.843782267382025</c:v>
                </c:pt>
                <c:pt idx="74">
                  <c:v>-12.843782267382025</c:v>
                </c:pt>
                <c:pt idx="75">
                  <c:v>-13.843782267382025</c:v>
                </c:pt>
                <c:pt idx="76">
                  <c:v>-14.843782267382025</c:v>
                </c:pt>
                <c:pt idx="77">
                  <c:v>-15.843782267382025</c:v>
                </c:pt>
                <c:pt idx="78">
                  <c:v>-16.843782267382025</c:v>
                </c:pt>
                <c:pt idx="79">
                  <c:v>-17.843782267382025</c:v>
                </c:pt>
                <c:pt idx="80">
                  <c:v>-18.843782267382025</c:v>
                </c:pt>
                <c:pt idx="81">
                  <c:v>-19.843782267382025</c:v>
                </c:pt>
                <c:pt idx="82">
                  <c:v>-20.843782267382025</c:v>
                </c:pt>
                <c:pt idx="83">
                  <c:v>-21.843782267382025</c:v>
                </c:pt>
                <c:pt idx="84">
                  <c:v>-22.843782267382025</c:v>
                </c:pt>
                <c:pt idx="85">
                  <c:v>-23.843782267382025</c:v>
                </c:pt>
                <c:pt idx="86">
                  <c:v>-24.843782267382025</c:v>
                </c:pt>
                <c:pt idx="87">
                  <c:v>-25.843782267382025</c:v>
                </c:pt>
                <c:pt idx="88">
                  <c:v>-26.843782267382025</c:v>
                </c:pt>
                <c:pt idx="89">
                  <c:v>-27.843782267382025</c:v>
                </c:pt>
                <c:pt idx="90">
                  <c:v>-28.843782267382025</c:v>
                </c:pt>
                <c:pt idx="91">
                  <c:v>-29.843782267382025</c:v>
                </c:pt>
                <c:pt idx="92">
                  <c:v>-30.843782267382025</c:v>
                </c:pt>
                <c:pt idx="93">
                  <c:v>-31.843782267382025</c:v>
                </c:pt>
                <c:pt idx="94">
                  <c:v>-32.843782267382025</c:v>
                </c:pt>
                <c:pt idx="95">
                  <c:v>-33.843782267382025</c:v>
                </c:pt>
                <c:pt idx="96">
                  <c:v>-34.843782267382025</c:v>
                </c:pt>
                <c:pt idx="97">
                  <c:v>-35.843782267382025</c:v>
                </c:pt>
                <c:pt idx="98">
                  <c:v>-36.843782267382025</c:v>
                </c:pt>
                <c:pt idx="99">
                  <c:v>-37.843782267382025</c:v>
                </c:pt>
                <c:pt idx="100">
                  <c:v>-38.843782267382025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4-6C49-BB1A-2BC00DCFC1D6}"/>
            </c:ext>
          </c:extLst>
        </c:ser>
        <c:ser>
          <c:idx val="3"/>
          <c:order val="2"/>
          <c:tx>
            <c:strRef>
              <c:f>'Bull spread'!$E$28</c:f>
              <c:strCache>
                <c:ptCount val="1"/>
                <c:pt idx="0">
                  <c:v>Bull spread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'Bull spread'!$B$29:$B$129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'Bull spread'!$E$29:$E$129</c:f>
              <c:numCache>
                <c:formatCode>#,##0.00\ "€"</c:formatCode>
                <c:ptCount val="101"/>
                <c:pt idx="0">
                  <c:v>-11.465678409784431</c:v>
                </c:pt>
                <c:pt idx="1">
                  <c:v>-11.465678409784431</c:v>
                </c:pt>
                <c:pt idx="2">
                  <c:v>-11.465678409784431</c:v>
                </c:pt>
                <c:pt idx="3">
                  <c:v>-11.465678409784431</c:v>
                </c:pt>
                <c:pt idx="4">
                  <c:v>-11.465678409784431</c:v>
                </c:pt>
                <c:pt idx="5">
                  <c:v>-11.465678409784431</c:v>
                </c:pt>
                <c:pt idx="6">
                  <c:v>-11.465678409784431</c:v>
                </c:pt>
                <c:pt idx="7">
                  <c:v>-11.465678409784431</c:v>
                </c:pt>
                <c:pt idx="8">
                  <c:v>-11.465678409784431</c:v>
                </c:pt>
                <c:pt idx="9">
                  <c:v>-11.465678409784431</c:v>
                </c:pt>
                <c:pt idx="10">
                  <c:v>-11.465678409784431</c:v>
                </c:pt>
                <c:pt idx="11">
                  <c:v>-11.465678409784431</c:v>
                </c:pt>
                <c:pt idx="12">
                  <c:v>-11.465678409784431</c:v>
                </c:pt>
                <c:pt idx="13">
                  <c:v>-11.465678409784431</c:v>
                </c:pt>
                <c:pt idx="14">
                  <c:v>-11.465678409784431</c:v>
                </c:pt>
                <c:pt idx="15">
                  <c:v>-11.465678409784431</c:v>
                </c:pt>
                <c:pt idx="16">
                  <c:v>-11.465678409784431</c:v>
                </c:pt>
                <c:pt idx="17">
                  <c:v>-11.465678409784431</c:v>
                </c:pt>
                <c:pt idx="18">
                  <c:v>-11.465678409784431</c:v>
                </c:pt>
                <c:pt idx="19">
                  <c:v>-11.465678409784431</c:v>
                </c:pt>
                <c:pt idx="20">
                  <c:v>-11.465678409784431</c:v>
                </c:pt>
                <c:pt idx="21">
                  <c:v>-11.465678409784431</c:v>
                </c:pt>
                <c:pt idx="22">
                  <c:v>-11.465678409784431</c:v>
                </c:pt>
                <c:pt idx="23">
                  <c:v>-11.465678409784431</c:v>
                </c:pt>
                <c:pt idx="24">
                  <c:v>-11.465678409784431</c:v>
                </c:pt>
                <c:pt idx="25">
                  <c:v>-11.465678409784431</c:v>
                </c:pt>
                <c:pt idx="26">
                  <c:v>-11.465678409784431</c:v>
                </c:pt>
                <c:pt idx="27">
                  <c:v>-11.465678409784431</c:v>
                </c:pt>
                <c:pt idx="28">
                  <c:v>-11.465678409784431</c:v>
                </c:pt>
                <c:pt idx="29">
                  <c:v>-11.465678409784431</c:v>
                </c:pt>
                <c:pt idx="30">
                  <c:v>-11.465678409784431</c:v>
                </c:pt>
                <c:pt idx="31">
                  <c:v>-11.465678409784431</c:v>
                </c:pt>
                <c:pt idx="32">
                  <c:v>-11.465678409784431</c:v>
                </c:pt>
                <c:pt idx="33">
                  <c:v>-11.465678409784431</c:v>
                </c:pt>
                <c:pt idx="34">
                  <c:v>-11.465678409784431</c:v>
                </c:pt>
                <c:pt idx="35">
                  <c:v>-11.465678409784431</c:v>
                </c:pt>
                <c:pt idx="36">
                  <c:v>-11.465678409784431</c:v>
                </c:pt>
                <c:pt idx="37">
                  <c:v>-11.465678409784431</c:v>
                </c:pt>
                <c:pt idx="38">
                  <c:v>-11.465678409784431</c:v>
                </c:pt>
                <c:pt idx="39">
                  <c:v>-10.465678409784431</c:v>
                </c:pt>
                <c:pt idx="40">
                  <c:v>-9.4656784097844309</c:v>
                </c:pt>
                <c:pt idx="41">
                  <c:v>-8.4656784097844309</c:v>
                </c:pt>
                <c:pt idx="42">
                  <c:v>-7.4656784097844309</c:v>
                </c:pt>
                <c:pt idx="43">
                  <c:v>-6.4656784097844309</c:v>
                </c:pt>
                <c:pt idx="44">
                  <c:v>-5.4656784097844309</c:v>
                </c:pt>
                <c:pt idx="45">
                  <c:v>-4.4656784097844309</c:v>
                </c:pt>
                <c:pt idx="46">
                  <c:v>-3.4656784097844309</c:v>
                </c:pt>
                <c:pt idx="47">
                  <c:v>-2.4656784097844309</c:v>
                </c:pt>
                <c:pt idx="48">
                  <c:v>-1.4656784097844309</c:v>
                </c:pt>
                <c:pt idx="49">
                  <c:v>-0.46567840978443087</c:v>
                </c:pt>
                <c:pt idx="50">
                  <c:v>0.53432159021556913</c:v>
                </c:pt>
                <c:pt idx="51">
                  <c:v>1.5343215902155691</c:v>
                </c:pt>
                <c:pt idx="52">
                  <c:v>2.5343215902155691</c:v>
                </c:pt>
                <c:pt idx="53">
                  <c:v>3.5343215902155691</c:v>
                </c:pt>
                <c:pt idx="54">
                  <c:v>4.5343215902155691</c:v>
                </c:pt>
                <c:pt idx="55">
                  <c:v>5.5343215902155691</c:v>
                </c:pt>
                <c:pt idx="56">
                  <c:v>6.5343215902155691</c:v>
                </c:pt>
                <c:pt idx="57">
                  <c:v>7.5343215902155691</c:v>
                </c:pt>
                <c:pt idx="58">
                  <c:v>8.5343215902155691</c:v>
                </c:pt>
                <c:pt idx="59">
                  <c:v>9.5343215902155691</c:v>
                </c:pt>
                <c:pt idx="60">
                  <c:v>10.534321590215569</c:v>
                </c:pt>
                <c:pt idx="61">
                  <c:v>10.534321590215569</c:v>
                </c:pt>
                <c:pt idx="62">
                  <c:v>10.534321590215569</c:v>
                </c:pt>
                <c:pt idx="63">
                  <c:v>10.534321590215569</c:v>
                </c:pt>
                <c:pt idx="64">
                  <c:v>10.534321590215569</c:v>
                </c:pt>
                <c:pt idx="65">
                  <c:v>10.534321590215569</c:v>
                </c:pt>
                <c:pt idx="66">
                  <c:v>10.534321590215569</c:v>
                </c:pt>
                <c:pt idx="67">
                  <c:v>10.534321590215569</c:v>
                </c:pt>
                <c:pt idx="68">
                  <c:v>10.534321590215569</c:v>
                </c:pt>
                <c:pt idx="69">
                  <c:v>10.534321590215569</c:v>
                </c:pt>
                <c:pt idx="70">
                  <c:v>10.534321590215569</c:v>
                </c:pt>
                <c:pt idx="71">
                  <c:v>10.534321590215569</c:v>
                </c:pt>
                <c:pt idx="72">
                  <c:v>10.534321590215569</c:v>
                </c:pt>
                <c:pt idx="73">
                  <c:v>10.534321590215569</c:v>
                </c:pt>
                <c:pt idx="74">
                  <c:v>10.534321590215569</c:v>
                </c:pt>
                <c:pt idx="75">
                  <c:v>10.534321590215569</c:v>
                </c:pt>
                <c:pt idx="76">
                  <c:v>10.534321590215569</c:v>
                </c:pt>
                <c:pt idx="77">
                  <c:v>10.534321590215569</c:v>
                </c:pt>
                <c:pt idx="78">
                  <c:v>10.534321590215569</c:v>
                </c:pt>
                <c:pt idx="79">
                  <c:v>10.534321590215569</c:v>
                </c:pt>
                <c:pt idx="80">
                  <c:v>10.534321590215569</c:v>
                </c:pt>
                <c:pt idx="81">
                  <c:v>10.534321590215569</c:v>
                </c:pt>
                <c:pt idx="82">
                  <c:v>10.534321590215569</c:v>
                </c:pt>
                <c:pt idx="83">
                  <c:v>10.534321590215569</c:v>
                </c:pt>
                <c:pt idx="84">
                  <c:v>10.534321590215569</c:v>
                </c:pt>
                <c:pt idx="85">
                  <c:v>10.534321590215569</c:v>
                </c:pt>
                <c:pt idx="86">
                  <c:v>10.534321590215569</c:v>
                </c:pt>
                <c:pt idx="87">
                  <c:v>10.534321590215569</c:v>
                </c:pt>
                <c:pt idx="88">
                  <c:v>10.534321590215569</c:v>
                </c:pt>
                <c:pt idx="89">
                  <c:v>10.534321590215569</c:v>
                </c:pt>
                <c:pt idx="90">
                  <c:v>10.534321590215569</c:v>
                </c:pt>
                <c:pt idx="91">
                  <c:v>10.534321590215569</c:v>
                </c:pt>
                <c:pt idx="92">
                  <c:v>10.534321590215569</c:v>
                </c:pt>
                <c:pt idx="93">
                  <c:v>10.534321590215569</c:v>
                </c:pt>
                <c:pt idx="94">
                  <c:v>10.534321590215569</c:v>
                </c:pt>
                <c:pt idx="95">
                  <c:v>10.534321590215569</c:v>
                </c:pt>
                <c:pt idx="96">
                  <c:v>10.534321590215569</c:v>
                </c:pt>
                <c:pt idx="97">
                  <c:v>10.534321590215569</c:v>
                </c:pt>
                <c:pt idx="98">
                  <c:v>10.534321590215569</c:v>
                </c:pt>
                <c:pt idx="99">
                  <c:v>10.534321590215569</c:v>
                </c:pt>
                <c:pt idx="100">
                  <c:v>10.534321590215569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4-6C49-BB1A-2BC00DCFC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707599"/>
        <c:axId val="1510703103"/>
      </c:lineChart>
      <c:catAx>
        <c:axId val="1508707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Price of the underlying asset at maturity</a:t>
                </a:r>
                <a:endParaRPr lang="en-IN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5461847022203324"/>
              <c:y val="0.8845150769278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[$€-1]_-;\-* #,##0\ [$€-1]_-;_-* &quot;-&quot;\ [$€-1]_-;_-@_-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703103"/>
        <c:crosses val="autoZero"/>
        <c:auto val="1"/>
        <c:lblAlgn val="ctr"/>
        <c:lblOffset val="100"/>
        <c:tickLblSkip val="10"/>
        <c:noMultiLvlLbl val="0"/>
      </c:catAx>
      <c:valAx>
        <c:axId val="1510703103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>
                    <a:solidFill>
                      <a:schemeClr val="tx1"/>
                    </a:solidFill>
                  </a:rPr>
                  <a:t>Profit and loss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[$€-1]_-;\-* #,##0\ [$€-1]_-;_-* &quot;-&quot;\ [$€-1]_-;_-@_-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70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DC37AB-18DF-9846-9327-72BEC651EE34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84E36E-36F4-0E49-AF18-2E69D5D8FC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0.40481</cdr:x>
      <cdr:y>0.44006</cdr:y>
    </cdr:from>
    <cdr:to>
      <cdr:x>0.48745</cdr:x>
      <cdr:y>0.49913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4EF6D51-6755-44B3-9BB8-8C2F05B70BBF}"/>
            </a:ext>
          </a:extLst>
        </cdr:cNvPr>
        <cdr:cNvSpPr txBox="1"/>
      </cdr:nvSpPr>
      <cdr:spPr>
        <a:xfrm xmlns:a="http://schemas.openxmlformats.org/drawingml/2006/main">
          <a:off x="3759674" y="2670787"/>
          <a:ext cx="767501" cy="358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1 </a:t>
          </a:r>
          <a:r>
            <a:rPr lang="fr-FR" sz="1600" b="1" baseline="0"/>
            <a:t>= 90€</a:t>
          </a:r>
          <a:r>
            <a:rPr lang="fr-FR" sz="1600" b="1" baseline="-25000"/>
            <a:t> </a:t>
          </a:r>
        </a:p>
      </cdr:txBody>
    </cdr:sp>
  </cdr:relSizeAnchor>
  <cdr:relSizeAnchor xmlns:cdr="http://schemas.openxmlformats.org/drawingml/2006/chartDrawing">
    <cdr:from>
      <cdr:x>0.58172</cdr:x>
      <cdr:y>0.44116</cdr:y>
    </cdr:from>
    <cdr:to>
      <cdr:x>0.66436</cdr:x>
      <cdr:y>0.50023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2C6FE8FA-B599-4115-BE32-EBF1D768B729}"/>
            </a:ext>
          </a:extLst>
        </cdr:cNvPr>
        <cdr:cNvSpPr txBox="1"/>
      </cdr:nvSpPr>
      <cdr:spPr>
        <a:xfrm xmlns:a="http://schemas.openxmlformats.org/drawingml/2006/main">
          <a:off x="5402729" y="2677459"/>
          <a:ext cx="767501" cy="358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2 </a:t>
          </a:r>
          <a:r>
            <a:rPr lang="fr-FR" sz="1600" b="1" baseline="0"/>
            <a:t>= 110€</a:t>
          </a:r>
          <a:r>
            <a:rPr lang="fr-FR" sz="1600" b="1" baseline="-25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40C3-5C36-6143-9407-7EDD7E1A7A60}">
  <dimension ref="A1:K129"/>
  <sheetViews>
    <sheetView showGridLines="0" tabSelected="1" zoomScale="91" zoomScaleNormal="200" workbookViewId="0">
      <selection activeCell="H11" sqref="H11"/>
    </sheetView>
  </sheetViews>
  <sheetFormatPr baseColWidth="10" defaultColWidth="11.1640625" defaultRowHeight="16" x14ac:dyDescent="0.2"/>
  <cols>
    <col min="1" max="1" width="4" style="10" customWidth="1"/>
    <col min="2" max="2" width="36.6640625" style="10" customWidth="1"/>
    <col min="3" max="5" width="16.83203125" style="10" customWidth="1"/>
    <col min="6" max="6" width="14.83203125" style="10" bestFit="1" customWidth="1"/>
    <col min="7" max="7" width="10.6640625" style="10" bestFit="1" customWidth="1"/>
    <col min="8" max="8" width="22" style="10" bestFit="1" customWidth="1"/>
    <col min="9" max="9" width="11.1640625" style="10" bestFit="1" customWidth="1"/>
    <col min="10" max="10" width="27.83203125" style="10" bestFit="1" customWidth="1"/>
    <col min="11" max="11" width="14.1640625" style="10" bestFit="1" customWidth="1"/>
    <col min="12" max="12" width="25.33203125" style="10" bestFit="1" customWidth="1"/>
    <col min="13" max="16384" width="11.1640625" style="10"/>
  </cols>
  <sheetData>
    <row r="1" spans="1:9" ht="18" x14ac:dyDescent="0.2">
      <c r="A1" s="9" t="s">
        <v>8</v>
      </c>
    </row>
    <row r="2" spans="1:9" x14ac:dyDescent="0.2">
      <c r="B2" s="6"/>
      <c r="C2" s="6"/>
      <c r="D2" s="6"/>
      <c r="E2" s="1"/>
      <c r="F2" s="6"/>
      <c r="G2" s="6"/>
      <c r="H2" s="6"/>
      <c r="I2" s="1"/>
    </row>
    <row r="3" spans="1:9" x14ac:dyDescent="0.2">
      <c r="B3" s="15" t="s">
        <v>10</v>
      </c>
      <c r="C3" s="15"/>
      <c r="D3" s="15"/>
      <c r="E3" s="1"/>
      <c r="F3" s="6"/>
      <c r="G3" s="6"/>
      <c r="H3" s="6"/>
      <c r="I3" s="1"/>
    </row>
    <row r="4" spans="1:9" x14ac:dyDescent="0.2">
      <c r="B4" s="15"/>
      <c r="C4" s="15"/>
      <c r="D4" s="15"/>
      <c r="E4" s="1"/>
      <c r="F4" s="6"/>
      <c r="G4" s="6"/>
      <c r="H4" s="6"/>
      <c r="I4" s="1"/>
    </row>
    <row r="5" spans="1:9" x14ac:dyDescent="0.2">
      <c r="B5" s="16" t="s">
        <v>12</v>
      </c>
      <c r="C5" s="17">
        <v>88</v>
      </c>
      <c r="D5" s="16"/>
      <c r="E5" s="1"/>
      <c r="F5" s="6"/>
      <c r="G5" s="6"/>
      <c r="H5" s="6"/>
      <c r="I5" s="1"/>
    </row>
    <row r="6" spans="1:9" x14ac:dyDescent="0.2">
      <c r="B6" s="16" t="s">
        <v>13</v>
      </c>
      <c r="C6" s="17">
        <v>110</v>
      </c>
      <c r="D6" s="16"/>
      <c r="E6" s="1"/>
      <c r="F6" s="6"/>
      <c r="G6" s="6"/>
      <c r="H6" s="6"/>
      <c r="I6" s="1"/>
    </row>
    <row r="7" spans="1:9" x14ac:dyDescent="0.2">
      <c r="B7" s="16" t="s">
        <v>14</v>
      </c>
      <c r="C7" s="18">
        <f>18/252</f>
        <v>7.1428571428571425E-2</v>
      </c>
      <c r="D7" s="16" t="s">
        <v>6</v>
      </c>
      <c r="E7" s="1"/>
      <c r="F7" s="6"/>
      <c r="G7" s="6"/>
      <c r="H7" s="6"/>
      <c r="I7" s="1"/>
    </row>
    <row r="8" spans="1:9" x14ac:dyDescent="0.2">
      <c r="B8" s="13"/>
      <c r="C8" s="8"/>
      <c r="D8" s="13"/>
      <c r="E8" s="1"/>
      <c r="F8" s="6"/>
      <c r="G8" s="6"/>
      <c r="H8" s="6"/>
      <c r="I8" s="1"/>
    </row>
    <row r="9" spans="1:9" x14ac:dyDescent="0.2">
      <c r="B9" s="14"/>
      <c r="C9" s="14"/>
      <c r="D9" s="14"/>
      <c r="E9" s="1"/>
      <c r="F9" s="6"/>
      <c r="G9" s="6"/>
      <c r="H9" s="6"/>
      <c r="I9" s="1"/>
    </row>
    <row r="10" spans="1:9" x14ac:dyDescent="0.2">
      <c r="B10" s="19" t="s">
        <v>11</v>
      </c>
      <c r="C10" s="19"/>
      <c r="D10" s="19"/>
      <c r="E10" s="1"/>
      <c r="F10" s="6"/>
      <c r="G10" s="6"/>
      <c r="H10" s="6"/>
      <c r="I10" s="1"/>
    </row>
    <row r="11" spans="1:9" x14ac:dyDescent="0.2">
      <c r="B11" s="19"/>
      <c r="C11" s="19"/>
      <c r="D11" s="19"/>
      <c r="E11" s="1"/>
      <c r="F11" s="6"/>
      <c r="G11" s="6"/>
      <c r="H11" s="6"/>
      <c r="I11" s="1"/>
    </row>
    <row r="12" spans="1:9" x14ac:dyDescent="0.2">
      <c r="B12" s="16" t="s">
        <v>3</v>
      </c>
      <c r="C12" s="17">
        <v>100</v>
      </c>
      <c r="D12" s="19"/>
      <c r="E12" s="1"/>
      <c r="F12" s="6"/>
      <c r="G12" s="6"/>
      <c r="H12" s="6"/>
      <c r="I12" s="1"/>
    </row>
    <row r="13" spans="1:9" x14ac:dyDescent="0.2">
      <c r="B13" s="16" t="s">
        <v>2</v>
      </c>
      <c r="C13" s="20">
        <v>0.4</v>
      </c>
      <c r="D13" s="19"/>
      <c r="E13" s="1"/>
      <c r="F13" s="6"/>
      <c r="G13" s="6"/>
      <c r="H13" s="6"/>
      <c r="I13" s="1"/>
    </row>
    <row r="14" spans="1:9" x14ac:dyDescent="0.2">
      <c r="B14" s="21" t="s">
        <v>4</v>
      </c>
      <c r="C14" s="20">
        <v>0.01</v>
      </c>
      <c r="D14" s="19"/>
      <c r="E14" s="1"/>
      <c r="F14" s="6"/>
      <c r="G14" s="6"/>
      <c r="H14" s="6"/>
      <c r="I14" s="1"/>
    </row>
    <row r="15" spans="1:9" x14ac:dyDescent="0.2">
      <c r="B15" s="21" t="s">
        <v>5</v>
      </c>
      <c r="C15" s="20">
        <v>0</v>
      </c>
      <c r="D15" s="19"/>
      <c r="E15" s="1"/>
      <c r="F15" s="6"/>
      <c r="G15" s="6"/>
      <c r="H15" s="6"/>
      <c r="I15" s="1"/>
    </row>
    <row r="16" spans="1:9" x14ac:dyDescent="0.2">
      <c r="B16" s="2"/>
      <c r="C16" s="7"/>
      <c r="D16" s="6"/>
      <c r="E16" s="1"/>
      <c r="F16" s="6"/>
      <c r="G16" s="6"/>
      <c r="H16" s="6"/>
      <c r="I16" s="1"/>
    </row>
    <row r="17" spans="2:11" x14ac:dyDescent="0.2">
      <c r="B17" s="2"/>
      <c r="C17" s="7"/>
      <c r="D17" s="6"/>
      <c r="E17" s="1"/>
      <c r="F17" s="6"/>
      <c r="G17" s="6"/>
      <c r="H17" s="6"/>
      <c r="I17" s="1"/>
    </row>
    <row r="18" spans="2:11" x14ac:dyDescent="0.2">
      <c r="B18" s="19" t="s">
        <v>15</v>
      </c>
      <c r="C18" s="22"/>
      <c r="D18" s="15"/>
      <c r="E18" s="1"/>
      <c r="F18" s="6"/>
      <c r="G18" s="6"/>
      <c r="H18" s="6"/>
      <c r="I18" s="1"/>
    </row>
    <row r="19" spans="2:11" x14ac:dyDescent="0.2">
      <c r="B19" s="23"/>
      <c r="C19" s="22"/>
      <c r="D19" s="15"/>
      <c r="E19" s="1"/>
      <c r="F19" s="6"/>
      <c r="G19" s="6"/>
      <c r="H19" s="6"/>
      <c r="I19" s="1"/>
    </row>
    <row r="20" spans="2:11" x14ac:dyDescent="0.2">
      <c r="B20" s="21" t="s">
        <v>17</v>
      </c>
      <c r="C20" s="17">
        <f>_xlfn.NORM.DIST((LN($C$12/$C$5)+($C$14-$C$15+($C$13^2)/2)*$C$7)/($C$13*SQRT($C$7)),0,1,TRUE)*$C$12*EXP(-$C$15*$C$7)-_xlfn.NORM.DIST((LN($C$12/$C$5)+($C$14-$C$15+($C$13^2)/2)*$C$7)/($C$13*SQRT($C$7))-($C$13*SQRT($C$7)),0,1,TRUE)*C$5*EXP(-$C$14*$C$7)</f>
        <v>12.621896142402406</v>
      </c>
      <c r="D20" s="15"/>
      <c r="E20" s="1"/>
      <c r="F20" s="6"/>
      <c r="G20" s="6"/>
      <c r="H20" s="6"/>
      <c r="I20" s="1"/>
    </row>
    <row r="21" spans="2:11" x14ac:dyDescent="0.2">
      <c r="B21" s="21" t="s">
        <v>16</v>
      </c>
      <c r="C21" s="17">
        <f>_xlfn.NORM.DIST((LN($C$12/$C$6)+($C$14-$C$15+($C$13^2)/2)*$C$7)/($C$13*SQRT($C$7)),0,1,TRUE)*$C$12*EXP(-$C$15*$C$7)-_xlfn.NORM.DIST((LN($C$12/$C$6)+($C$14-$C$15+($C$13^2)/2)*$C$7)/($C$13*SQRT($C$7))-($C$13*SQRT($C$7)),0,1,TRUE)*C$6*EXP(-$C$14*$C$7)</f>
        <v>1.156217732617975</v>
      </c>
      <c r="D21" s="15"/>
      <c r="E21" s="1"/>
      <c r="F21" s="6"/>
      <c r="G21" s="6"/>
      <c r="H21" s="6"/>
      <c r="I21" s="1"/>
    </row>
    <row r="22" spans="2:11" x14ac:dyDescent="0.2">
      <c r="B22" s="21" t="s">
        <v>9</v>
      </c>
      <c r="C22" s="17">
        <f>C20-C21</f>
        <v>11.465678409784431</v>
      </c>
      <c r="D22" s="15"/>
      <c r="E22" s="1"/>
      <c r="F22" s="6"/>
      <c r="G22" s="6"/>
      <c r="H22" s="6"/>
      <c r="I22" s="1"/>
    </row>
    <row r="23" spans="2:11" x14ac:dyDescent="0.2">
      <c r="B23" s="6"/>
      <c r="C23" s="6"/>
      <c r="D23" s="6"/>
      <c r="E23" s="1"/>
      <c r="F23" s="6"/>
      <c r="G23" s="6"/>
      <c r="H23" s="6"/>
      <c r="I23" s="1"/>
    </row>
    <row r="24" spans="2:11" x14ac:dyDescent="0.2">
      <c r="B24" s="6"/>
      <c r="C24" s="6"/>
      <c r="D24" s="6"/>
      <c r="E24" s="1"/>
      <c r="F24" s="6"/>
      <c r="G24" s="6"/>
      <c r="H24" s="6"/>
      <c r="I24" s="1"/>
    </row>
    <row r="25" spans="2:11" x14ac:dyDescent="0.2">
      <c r="B25" s="19" t="s">
        <v>18</v>
      </c>
      <c r="C25" s="15"/>
      <c r="D25" s="15"/>
      <c r="E25" s="24"/>
      <c r="F25" s="6"/>
      <c r="G25" s="6"/>
      <c r="H25" s="6"/>
      <c r="I25" s="1"/>
    </row>
    <row r="26" spans="2:11" x14ac:dyDescent="0.2">
      <c r="B26" s="23"/>
      <c r="C26" s="25"/>
      <c r="D26" s="24"/>
      <c r="E26" s="24"/>
      <c r="F26" s="2"/>
      <c r="G26" s="2"/>
      <c r="H26" s="4"/>
      <c r="I26" s="1"/>
    </row>
    <row r="27" spans="2:11" ht="15.5" customHeight="1" x14ac:dyDescent="0.2">
      <c r="B27" s="28" t="s">
        <v>0</v>
      </c>
      <c r="C27" s="29" t="s">
        <v>19</v>
      </c>
      <c r="D27" s="29"/>
      <c r="E27" s="29"/>
      <c r="F27" s="2"/>
      <c r="G27" s="2"/>
      <c r="H27" s="4"/>
      <c r="I27" s="1"/>
    </row>
    <row r="28" spans="2:11" x14ac:dyDescent="0.2">
      <c r="B28" s="28"/>
      <c r="C28" s="26" t="s">
        <v>1</v>
      </c>
      <c r="D28" s="26" t="s">
        <v>7</v>
      </c>
      <c r="E28" s="26" t="s">
        <v>8</v>
      </c>
      <c r="F28" s="5"/>
      <c r="G28" s="5"/>
      <c r="H28" s="5"/>
      <c r="I28" s="11"/>
      <c r="K28" s="11"/>
    </row>
    <row r="29" spans="2:11" x14ac:dyDescent="0.2">
      <c r="B29" s="27">
        <v>50</v>
      </c>
      <c r="C29" s="27">
        <f t="shared" ref="C29:C60" si="0">IF(B29&lt;$C$5,-$C$20,B29-$C$5-$C$20)</f>
        <v>-12.621896142402406</v>
      </c>
      <c r="D29" s="27">
        <f t="shared" ref="D29:D60" si="1">IF(B29&lt;$C$6,$C$21,$C$6-B29+$C$21)</f>
        <v>1.156217732617975</v>
      </c>
      <c r="E29" s="27">
        <f>C29+D29</f>
        <v>-11.465678409784431</v>
      </c>
      <c r="F29" s="3"/>
      <c r="G29" s="3"/>
      <c r="H29" s="3"/>
      <c r="I29" s="12"/>
      <c r="K29" s="12"/>
    </row>
    <row r="30" spans="2:11" x14ac:dyDescent="0.2">
      <c r="B30" s="27">
        <v>51</v>
      </c>
      <c r="C30" s="27">
        <f t="shared" si="0"/>
        <v>-12.621896142402406</v>
      </c>
      <c r="D30" s="27">
        <f t="shared" si="1"/>
        <v>1.156217732617975</v>
      </c>
      <c r="E30" s="27">
        <f t="shared" ref="E30:E93" si="2">C30+D30</f>
        <v>-11.465678409784431</v>
      </c>
      <c r="F30" s="3"/>
      <c r="G30" s="3"/>
      <c r="H30" s="3"/>
      <c r="I30" s="12"/>
      <c r="K30" s="12"/>
    </row>
    <row r="31" spans="2:11" x14ac:dyDescent="0.2">
      <c r="B31" s="27">
        <v>52</v>
      </c>
      <c r="C31" s="27">
        <f t="shared" si="0"/>
        <v>-12.621896142402406</v>
      </c>
      <c r="D31" s="27">
        <f t="shared" si="1"/>
        <v>1.156217732617975</v>
      </c>
      <c r="E31" s="27">
        <f t="shared" si="2"/>
        <v>-11.465678409784431</v>
      </c>
      <c r="F31" s="3"/>
      <c r="G31" s="3"/>
      <c r="H31" s="3"/>
      <c r="I31" s="12"/>
      <c r="K31" s="12"/>
    </row>
    <row r="32" spans="2:11" x14ac:dyDescent="0.2">
      <c r="B32" s="27">
        <v>53</v>
      </c>
      <c r="C32" s="27">
        <f t="shared" si="0"/>
        <v>-12.621896142402406</v>
      </c>
      <c r="D32" s="27">
        <f t="shared" si="1"/>
        <v>1.156217732617975</v>
      </c>
      <c r="E32" s="27">
        <f t="shared" si="2"/>
        <v>-11.465678409784431</v>
      </c>
      <c r="F32" s="3"/>
      <c r="G32" s="3"/>
      <c r="H32" s="3"/>
      <c r="I32" s="12"/>
      <c r="K32" s="12"/>
    </row>
    <row r="33" spans="2:11" x14ac:dyDescent="0.2">
      <c r="B33" s="27">
        <v>54</v>
      </c>
      <c r="C33" s="27">
        <f t="shared" si="0"/>
        <v>-12.621896142402406</v>
      </c>
      <c r="D33" s="27">
        <f t="shared" si="1"/>
        <v>1.156217732617975</v>
      </c>
      <c r="E33" s="27">
        <f t="shared" si="2"/>
        <v>-11.465678409784431</v>
      </c>
      <c r="F33" s="3"/>
      <c r="G33" s="3"/>
      <c r="H33" s="3"/>
      <c r="I33" s="12"/>
      <c r="K33" s="12"/>
    </row>
    <row r="34" spans="2:11" x14ac:dyDescent="0.2">
      <c r="B34" s="27">
        <v>55</v>
      </c>
      <c r="C34" s="27">
        <f t="shared" si="0"/>
        <v>-12.621896142402406</v>
      </c>
      <c r="D34" s="27">
        <f t="shared" si="1"/>
        <v>1.156217732617975</v>
      </c>
      <c r="E34" s="27">
        <f t="shared" si="2"/>
        <v>-11.465678409784431</v>
      </c>
      <c r="F34" s="3"/>
      <c r="G34" s="3"/>
      <c r="H34" s="3"/>
      <c r="I34" s="12"/>
      <c r="K34" s="12"/>
    </row>
    <row r="35" spans="2:11" x14ac:dyDescent="0.2">
      <c r="B35" s="27">
        <v>56</v>
      </c>
      <c r="C35" s="27">
        <f t="shared" si="0"/>
        <v>-12.621896142402406</v>
      </c>
      <c r="D35" s="27">
        <f t="shared" si="1"/>
        <v>1.156217732617975</v>
      </c>
      <c r="E35" s="27">
        <f t="shared" si="2"/>
        <v>-11.465678409784431</v>
      </c>
      <c r="F35" s="3"/>
      <c r="G35" s="3"/>
      <c r="H35" s="3"/>
      <c r="I35" s="12"/>
      <c r="K35" s="12"/>
    </row>
    <row r="36" spans="2:11" x14ac:dyDescent="0.2">
      <c r="B36" s="27">
        <v>57</v>
      </c>
      <c r="C36" s="27">
        <f t="shared" si="0"/>
        <v>-12.621896142402406</v>
      </c>
      <c r="D36" s="27">
        <f t="shared" si="1"/>
        <v>1.156217732617975</v>
      </c>
      <c r="E36" s="27">
        <f t="shared" si="2"/>
        <v>-11.465678409784431</v>
      </c>
      <c r="F36" s="3"/>
      <c r="G36" s="3"/>
      <c r="H36" s="3"/>
      <c r="I36" s="12"/>
      <c r="K36" s="12"/>
    </row>
    <row r="37" spans="2:11" x14ac:dyDescent="0.2">
      <c r="B37" s="27">
        <v>58</v>
      </c>
      <c r="C37" s="27">
        <f t="shared" si="0"/>
        <v>-12.621896142402406</v>
      </c>
      <c r="D37" s="27">
        <f t="shared" si="1"/>
        <v>1.156217732617975</v>
      </c>
      <c r="E37" s="27">
        <f t="shared" si="2"/>
        <v>-11.465678409784431</v>
      </c>
      <c r="F37" s="3"/>
      <c r="G37" s="3"/>
      <c r="H37" s="3"/>
      <c r="I37" s="12"/>
      <c r="K37" s="12"/>
    </row>
    <row r="38" spans="2:11" x14ac:dyDescent="0.2">
      <c r="B38" s="27">
        <v>59</v>
      </c>
      <c r="C38" s="27">
        <f t="shared" si="0"/>
        <v>-12.621896142402406</v>
      </c>
      <c r="D38" s="27">
        <f t="shared" si="1"/>
        <v>1.156217732617975</v>
      </c>
      <c r="E38" s="27">
        <f t="shared" si="2"/>
        <v>-11.465678409784431</v>
      </c>
      <c r="F38" s="3"/>
      <c r="G38" s="3"/>
      <c r="H38" s="3"/>
      <c r="I38" s="12"/>
      <c r="K38" s="12"/>
    </row>
    <row r="39" spans="2:11" x14ac:dyDescent="0.2">
      <c r="B39" s="27">
        <v>60</v>
      </c>
      <c r="C39" s="27">
        <f t="shared" si="0"/>
        <v>-12.621896142402406</v>
      </c>
      <c r="D39" s="27">
        <f t="shared" si="1"/>
        <v>1.156217732617975</v>
      </c>
      <c r="E39" s="27">
        <f t="shared" si="2"/>
        <v>-11.465678409784431</v>
      </c>
      <c r="F39" s="3"/>
      <c r="G39" s="3"/>
      <c r="H39" s="3"/>
      <c r="I39" s="12"/>
      <c r="K39" s="12"/>
    </row>
    <row r="40" spans="2:11" x14ac:dyDescent="0.2">
      <c r="B40" s="27">
        <v>61</v>
      </c>
      <c r="C40" s="27">
        <f t="shared" si="0"/>
        <v>-12.621896142402406</v>
      </c>
      <c r="D40" s="27">
        <f t="shared" si="1"/>
        <v>1.156217732617975</v>
      </c>
      <c r="E40" s="27">
        <f t="shared" si="2"/>
        <v>-11.465678409784431</v>
      </c>
      <c r="F40" s="3"/>
      <c r="G40" s="3"/>
      <c r="H40" s="3"/>
      <c r="I40" s="12"/>
      <c r="K40" s="12"/>
    </row>
    <row r="41" spans="2:11" x14ac:dyDescent="0.2">
      <c r="B41" s="27">
        <v>62</v>
      </c>
      <c r="C41" s="27">
        <f t="shared" si="0"/>
        <v>-12.621896142402406</v>
      </c>
      <c r="D41" s="27">
        <f t="shared" si="1"/>
        <v>1.156217732617975</v>
      </c>
      <c r="E41" s="27">
        <f t="shared" si="2"/>
        <v>-11.465678409784431</v>
      </c>
      <c r="F41" s="3"/>
      <c r="G41" s="3"/>
      <c r="H41" s="3"/>
      <c r="I41" s="12"/>
      <c r="K41" s="12"/>
    </row>
    <row r="42" spans="2:11" x14ac:dyDescent="0.2">
      <c r="B42" s="27">
        <v>63</v>
      </c>
      <c r="C42" s="27">
        <f t="shared" si="0"/>
        <v>-12.621896142402406</v>
      </c>
      <c r="D42" s="27">
        <f t="shared" si="1"/>
        <v>1.156217732617975</v>
      </c>
      <c r="E42" s="27">
        <f t="shared" si="2"/>
        <v>-11.465678409784431</v>
      </c>
      <c r="F42" s="3"/>
      <c r="G42" s="3"/>
      <c r="H42" s="3"/>
      <c r="I42" s="12"/>
      <c r="K42" s="12"/>
    </row>
    <row r="43" spans="2:11" x14ac:dyDescent="0.2">
      <c r="B43" s="27">
        <v>64</v>
      </c>
      <c r="C43" s="27">
        <f t="shared" si="0"/>
        <v>-12.621896142402406</v>
      </c>
      <c r="D43" s="27">
        <f t="shared" si="1"/>
        <v>1.156217732617975</v>
      </c>
      <c r="E43" s="27">
        <f t="shared" si="2"/>
        <v>-11.465678409784431</v>
      </c>
      <c r="F43" s="3"/>
      <c r="G43" s="3"/>
      <c r="H43" s="3"/>
      <c r="I43" s="12"/>
      <c r="K43" s="12"/>
    </row>
    <row r="44" spans="2:11" x14ac:dyDescent="0.2">
      <c r="B44" s="27">
        <v>65</v>
      </c>
      <c r="C44" s="27">
        <f t="shared" si="0"/>
        <v>-12.621896142402406</v>
      </c>
      <c r="D44" s="27">
        <f t="shared" si="1"/>
        <v>1.156217732617975</v>
      </c>
      <c r="E44" s="27">
        <f t="shared" si="2"/>
        <v>-11.465678409784431</v>
      </c>
      <c r="F44" s="3"/>
      <c r="G44" s="3"/>
      <c r="H44" s="3"/>
      <c r="I44" s="12"/>
      <c r="K44" s="12"/>
    </row>
    <row r="45" spans="2:11" x14ac:dyDescent="0.2">
      <c r="B45" s="27">
        <v>66</v>
      </c>
      <c r="C45" s="27">
        <f t="shared" si="0"/>
        <v>-12.621896142402406</v>
      </c>
      <c r="D45" s="27">
        <f t="shared" si="1"/>
        <v>1.156217732617975</v>
      </c>
      <c r="E45" s="27">
        <f t="shared" si="2"/>
        <v>-11.465678409784431</v>
      </c>
      <c r="F45" s="3"/>
      <c r="G45" s="3"/>
      <c r="H45" s="3"/>
      <c r="I45" s="12"/>
      <c r="K45" s="12"/>
    </row>
    <row r="46" spans="2:11" x14ac:dyDescent="0.2">
      <c r="B46" s="27">
        <v>67</v>
      </c>
      <c r="C46" s="27">
        <f t="shared" si="0"/>
        <v>-12.621896142402406</v>
      </c>
      <c r="D46" s="27">
        <f t="shared" si="1"/>
        <v>1.156217732617975</v>
      </c>
      <c r="E46" s="27">
        <f t="shared" si="2"/>
        <v>-11.465678409784431</v>
      </c>
      <c r="F46" s="3"/>
      <c r="G46" s="3"/>
      <c r="H46" s="3"/>
      <c r="I46" s="12"/>
      <c r="K46" s="12"/>
    </row>
    <row r="47" spans="2:11" x14ac:dyDescent="0.2">
      <c r="B47" s="27">
        <v>68</v>
      </c>
      <c r="C47" s="27">
        <f t="shared" si="0"/>
        <v>-12.621896142402406</v>
      </c>
      <c r="D47" s="27">
        <f t="shared" si="1"/>
        <v>1.156217732617975</v>
      </c>
      <c r="E47" s="27">
        <f t="shared" si="2"/>
        <v>-11.465678409784431</v>
      </c>
      <c r="F47" s="3"/>
      <c r="G47" s="3"/>
      <c r="H47" s="3"/>
      <c r="I47" s="12"/>
      <c r="K47" s="12"/>
    </row>
    <row r="48" spans="2:11" x14ac:dyDescent="0.2">
      <c r="B48" s="27">
        <v>69</v>
      </c>
      <c r="C48" s="27">
        <f t="shared" si="0"/>
        <v>-12.621896142402406</v>
      </c>
      <c r="D48" s="27">
        <f t="shared" si="1"/>
        <v>1.156217732617975</v>
      </c>
      <c r="E48" s="27">
        <f t="shared" si="2"/>
        <v>-11.465678409784431</v>
      </c>
      <c r="F48" s="3"/>
      <c r="G48" s="3"/>
      <c r="H48" s="3"/>
      <c r="I48" s="12"/>
      <c r="K48" s="12"/>
    </row>
    <row r="49" spans="2:11" x14ac:dyDescent="0.2">
      <c r="B49" s="27">
        <v>70</v>
      </c>
      <c r="C49" s="27">
        <f t="shared" si="0"/>
        <v>-12.621896142402406</v>
      </c>
      <c r="D49" s="27">
        <f t="shared" si="1"/>
        <v>1.156217732617975</v>
      </c>
      <c r="E49" s="27">
        <f t="shared" si="2"/>
        <v>-11.465678409784431</v>
      </c>
      <c r="F49" s="3"/>
      <c r="G49" s="3"/>
      <c r="H49" s="3"/>
      <c r="I49" s="12"/>
      <c r="K49" s="12"/>
    </row>
    <row r="50" spans="2:11" x14ac:dyDescent="0.2">
      <c r="B50" s="27">
        <v>71</v>
      </c>
      <c r="C50" s="27">
        <f t="shared" si="0"/>
        <v>-12.621896142402406</v>
      </c>
      <c r="D50" s="27">
        <f t="shared" si="1"/>
        <v>1.156217732617975</v>
      </c>
      <c r="E50" s="27">
        <f t="shared" si="2"/>
        <v>-11.465678409784431</v>
      </c>
      <c r="F50" s="3"/>
      <c r="G50" s="3"/>
      <c r="H50" s="3"/>
      <c r="I50" s="12"/>
      <c r="K50" s="12"/>
    </row>
    <row r="51" spans="2:11" x14ac:dyDescent="0.2">
      <c r="B51" s="27">
        <v>72</v>
      </c>
      <c r="C51" s="27">
        <f t="shared" si="0"/>
        <v>-12.621896142402406</v>
      </c>
      <c r="D51" s="27">
        <f t="shared" si="1"/>
        <v>1.156217732617975</v>
      </c>
      <c r="E51" s="27">
        <f t="shared" si="2"/>
        <v>-11.465678409784431</v>
      </c>
      <c r="F51" s="3"/>
      <c r="G51" s="3"/>
      <c r="H51" s="3"/>
      <c r="I51" s="12"/>
      <c r="K51" s="12"/>
    </row>
    <row r="52" spans="2:11" x14ac:dyDescent="0.2">
      <c r="B52" s="27">
        <v>73</v>
      </c>
      <c r="C52" s="27">
        <f t="shared" si="0"/>
        <v>-12.621896142402406</v>
      </c>
      <c r="D52" s="27">
        <f t="shared" si="1"/>
        <v>1.156217732617975</v>
      </c>
      <c r="E52" s="27">
        <f t="shared" si="2"/>
        <v>-11.465678409784431</v>
      </c>
      <c r="F52" s="3"/>
      <c r="G52" s="3"/>
      <c r="H52" s="3"/>
      <c r="I52" s="12"/>
      <c r="K52" s="12"/>
    </row>
    <row r="53" spans="2:11" x14ac:dyDescent="0.2">
      <c r="B53" s="27">
        <v>74</v>
      </c>
      <c r="C53" s="27">
        <f t="shared" si="0"/>
        <v>-12.621896142402406</v>
      </c>
      <c r="D53" s="27">
        <f t="shared" si="1"/>
        <v>1.156217732617975</v>
      </c>
      <c r="E53" s="27">
        <f t="shared" si="2"/>
        <v>-11.465678409784431</v>
      </c>
      <c r="F53" s="3"/>
      <c r="G53" s="3"/>
      <c r="H53" s="3"/>
      <c r="I53" s="12"/>
      <c r="K53" s="12"/>
    </row>
    <row r="54" spans="2:11" x14ac:dyDescent="0.2">
      <c r="B54" s="27">
        <v>75</v>
      </c>
      <c r="C54" s="27">
        <f t="shared" si="0"/>
        <v>-12.621896142402406</v>
      </c>
      <c r="D54" s="27">
        <f t="shared" si="1"/>
        <v>1.156217732617975</v>
      </c>
      <c r="E54" s="27">
        <f t="shared" si="2"/>
        <v>-11.465678409784431</v>
      </c>
      <c r="F54" s="3"/>
      <c r="G54" s="3"/>
      <c r="H54" s="3"/>
      <c r="I54" s="12"/>
      <c r="K54" s="12"/>
    </row>
    <row r="55" spans="2:11" x14ac:dyDescent="0.2">
      <c r="B55" s="27">
        <v>76</v>
      </c>
      <c r="C55" s="27">
        <f t="shared" si="0"/>
        <v>-12.621896142402406</v>
      </c>
      <c r="D55" s="27">
        <f t="shared" si="1"/>
        <v>1.156217732617975</v>
      </c>
      <c r="E55" s="27">
        <f t="shared" si="2"/>
        <v>-11.465678409784431</v>
      </c>
      <c r="F55" s="3"/>
      <c r="G55" s="3"/>
      <c r="H55" s="3"/>
      <c r="I55" s="12"/>
      <c r="K55" s="12"/>
    </row>
    <row r="56" spans="2:11" x14ac:dyDescent="0.2">
      <c r="B56" s="27">
        <v>77</v>
      </c>
      <c r="C56" s="27">
        <f t="shared" si="0"/>
        <v>-12.621896142402406</v>
      </c>
      <c r="D56" s="27">
        <f t="shared" si="1"/>
        <v>1.156217732617975</v>
      </c>
      <c r="E56" s="27">
        <f t="shared" si="2"/>
        <v>-11.465678409784431</v>
      </c>
      <c r="F56" s="3"/>
      <c r="G56" s="3"/>
      <c r="H56" s="3"/>
      <c r="I56" s="12"/>
      <c r="K56" s="12"/>
    </row>
    <row r="57" spans="2:11" x14ac:dyDescent="0.2">
      <c r="B57" s="27">
        <v>78</v>
      </c>
      <c r="C57" s="27">
        <f t="shared" si="0"/>
        <v>-12.621896142402406</v>
      </c>
      <c r="D57" s="27">
        <f t="shared" si="1"/>
        <v>1.156217732617975</v>
      </c>
      <c r="E57" s="27">
        <f t="shared" si="2"/>
        <v>-11.465678409784431</v>
      </c>
      <c r="F57" s="3"/>
      <c r="G57" s="3"/>
      <c r="H57" s="3"/>
      <c r="I57" s="12"/>
      <c r="K57" s="12"/>
    </row>
    <row r="58" spans="2:11" x14ac:dyDescent="0.2">
      <c r="B58" s="27">
        <v>79</v>
      </c>
      <c r="C58" s="27">
        <f t="shared" si="0"/>
        <v>-12.621896142402406</v>
      </c>
      <c r="D58" s="27">
        <f t="shared" si="1"/>
        <v>1.156217732617975</v>
      </c>
      <c r="E58" s="27">
        <f t="shared" si="2"/>
        <v>-11.465678409784431</v>
      </c>
      <c r="F58" s="3"/>
      <c r="G58" s="3"/>
      <c r="H58" s="3"/>
      <c r="I58" s="12"/>
      <c r="K58" s="12"/>
    </row>
    <row r="59" spans="2:11" x14ac:dyDescent="0.2">
      <c r="B59" s="27">
        <v>80</v>
      </c>
      <c r="C59" s="27">
        <f t="shared" si="0"/>
        <v>-12.621896142402406</v>
      </c>
      <c r="D59" s="27">
        <f t="shared" si="1"/>
        <v>1.156217732617975</v>
      </c>
      <c r="E59" s="27">
        <f t="shared" si="2"/>
        <v>-11.465678409784431</v>
      </c>
      <c r="F59" s="3"/>
      <c r="G59" s="3"/>
      <c r="H59" s="3"/>
      <c r="I59" s="12"/>
      <c r="K59" s="12"/>
    </row>
    <row r="60" spans="2:11" x14ac:dyDescent="0.2">
      <c r="B60" s="27">
        <v>81</v>
      </c>
      <c r="C60" s="27">
        <f t="shared" si="0"/>
        <v>-12.621896142402406</v>
      </c>
      <c r="D60" s="27">
        <f t="shared" si="1"/>
        <v>1.156217732617975</v>
      </c>
      <c r="E60" s="27">
        <f t="shared" si="2"/>
        <v>-11.465678409784431</v>
      </c>
      <c r="F60" s="3"/>
      <c r="G60" s="3"/>
      <c r="H60" s="3"/>
      <c r="I60" s="12"/>
      <c r="K60" s="12"/>
    </row>
    <row r="61" spans="2:11" x14ac:dyDescent="0.2">
      <c r="B61" s="27">
        <v>82</v>
      </c>
      <c r="C61" s="27">
        <f t="shared" ref="C61:C92" si="3">IF(B61&lt;$C$5,-$C$20,B61-$C$5-$C$20)</f>
        <v>-12.621896142402406</v>
      </c>
      <c r="D61" s="27">
        <f t="shared" ref="D61:D92" si="4">IF(B61&lt;$C$6,$C$21,$C$6-B61+$C$21)</f>
        <v>1.156217732617975</v>
      </c>
      <c r="E61" s="27">
        <f t="shared" si="2"/>
        <v>-11.465678409784431</v>
      </c>
      <c r="F61" s="3"/>
      <c r="G61" s="3"/>
      <c r="H61" s="3"/>
      <c r="I61" s="12"/>
      <c r="K61" s="12"/>
    </row>
    <row r="62" spans="2:11" x14ac:dyDescent="0.2">
      <c r="B62" s="27">
        <v>83</v>
      </c>
      <c r="C62" s="27">
        <f t="shared" si="3"/>
        <v>-12.621896142402406</v>
      </c>
      <c r="D62" s="27">
        <f t="shared" si="4"/>
        <v>1.156217732617975</v>
      </c>
      <c r="E62" s="27">
        <f t="shared" si="2"/>
        <v>-11.465678409784431</v>
      </c>
      <c r="F62" s="3"/>
      <c r="G62" s="3"/>
      <c r="H62" s="3"/>
      <c r="I62" s="12"/>
      <c r="K62" s="12"/>
    </row>
    <row r="63" spans="2:11" x14ac:dyDescent="0.2">
      <c r="B63" s="27">
        <v>84</v>
      </c>
      <c r="C63" s="27">
        <f t="shared" si="3"/>
        <v>-12.621896142402406</v>
      </c>
      <c r="D63" s="27">
        <f t="shared" si="4"/>
        <v>1.156217732617975</v>
      </c>
      <c r="E63" s="27">
        <f t="shared" si="2"/>
        <v>-11.465678409784431</v>
      </c>
      <c r="F63" s="3"/>
      <c r="G63" s="3"/>
      <c r="H63" s="3"/>
      <c r="I63" s="12"/>
      <c r="K63" s="12"/>
    </row>
    <row r="64" spans="2:11" x14ac:dyDescent="0.2">
      <c r="B64" s="27">
        <v>85</v>
      </c>
      <c r="C64" s="27">
        <f t="shared" si="3"/>
        <v>-12.621896142402406</v>
      </c>
      <c r="D64" s="27">
        <f t="shared" si="4"/>
        <v>1.156217732617975</v>
      </c>
      <c r="E64" s="27">
        <f t="shared" si="2"/>
        <v>-11.465678409784431</v>
      </c>
      <c r="F64" s="3"/>
      <c r="G64" s="3"/>
      <c r="H64" s="3"/>
      <c r="I64" s="12"/>
      <c r="K64" s="12"/>
    </row>
    <row r="65" spans="2:11" x14ac:dyDescent="0.2">
      <c r="B65" s="27">
        <v>86</v>
      </c>
      <c r="C65" s="27">
        <f t="shared" si="3"/>
        <v>-12.621896142402406</v>
      </c>
      <c r="D65" s="27">
        <f t="shared" si="4"/>
        <v>1.156217732617975</v>
      </c>
      <c r="E65" s="27">
        <f t="shared" si="2"/>
        <v>-11.465678409784431</v>
      </c>
      <c r="F65" s="3"/>
      <c r="G65" s="3"/>
      <c r="H65" s="3"/>
      <c r="I65" s="12"/>
      <c r="K65" s="12"/>
    </row>
    <row r="66" spans="2:11" x14ac:dyDescent="0.2">
      <c r="B66" s="27">
        <v>87</v>
      </c>
      <c r="C66" s="27">
        <f t="shared" si="3"/>
        <v>-12.621896142402406</v>
      </c>
      <c r="D66" s="27">
        <f t="shared" si="4"/>
        <v>1.156217732617975</v>
      </c>
      <c r="E66" s="27">
        <f t="shared" si="2"/>
        <v>-11.465678409784431</v>
      </c>
      <c r="F66" s="3"/>
      <c r="G66" s="3"/>
      <c r="H66" s="3"/>
      <c r="I66" s="12"/>
      <c r="K66" s="12"/>
    </row>
    <row r="67" spans="2:11" x14ac:dyDescent="0.2">
      <c r="B67" s="27">
        <v>88</v>
      </c>
      <c r="C67" s="27">
        <f t="shared" si="3"/>
        <v>-12.621896142402406</v>
      </c>
      <c r="D67" s="27">
        <f t="shared" si="4"/>
        <v>1.156217732617975</v>
      </c>
      <c r="E67" s="27">
        <f t="shared" si="2"/>
        <v>-11.465678409784431</v>
      </c>
      <c r="F67" s="3"/>
      <c r="G67" s="3"/>
      <c r="H67" s="3"/>
      <c r="I67" s="12"/>
      <c r="K67" s="12"/>
    </row>
    <row r="68" spans="2:11" x14ac:dyDescent="0.2">
      <c r="B68" s="27">
        <v>89</v>
      </c>
      <c r="C68" s="27">
        <f t="shared" si="3"/>
        <v>-11.621896142402406</v>
      </c>
      <c r="D68" s="27">
        <f t="shared" si="4"/>
        <v>1.156217732617975</v>
      </c>
      <c r="E68" s="27">
        <f t="shared" si="2"/>
        <v>-10.465678409784431</v>
      </c>
      <c r="F68" s="3"/>
      <c r="G68" s="3"/>
      <c r="H68" s="3"/>
      <c r="I68" s="12"/>
      <c r="K68" s="12"/>
    </row>
    <row r="69" spans="2:11" x14ac:dyDescent="0.2">
      <c r="B69" s="27">
        <v>90</v>
      </c>
      <c r="C69" s="27">
        <f t="shared" si="3"/>
        <v>-10.621896142402406</v>
      </c>
      <c r="D69" s="27">
        <f t="shared" si="4"/>
        <v>1.156217732617975</v>
      </c>
      <c r="E69" s="27">
        <f t="shared" si="2"/>
        <v>-9.4656784097844309</v>
      </c>
      <c r="F69" s="3"/>
      <c r="G69" s="3"/>
      <c r="H69" s="3"/>
      <c r="I69" s="12"/>
      <c r="K69" s="12"/>
    </row>
    <row r="70" spans="2:11" x14ac:dyDescent="0.2">
      <c r="B70" s="27">
        <v>91</v>
      </c>
      <c r="C70" s="27">
        <f t="shared" si="3"/>
        <v>-9.6218961424024059</v>
      </c>
      <c r="D70" s="27">
        <f t="shared" si="4"/>
        <v>1.156217732617975</v>
      </c>
      <c r="E70" s="27">
        <f t="shared" si="2"/>
        <v>-8.4656784097844309</v>
      </c>
      <c r="F70" s="3"/>
      <c r="G70" s="3"/>
      <c r="H70" s="3"/>
      <c r="I70" s="12"/>
      <c r="K70" s="12"/>
    </row>
    <row r="71" spans="2:11" x14ac:dyDescent="0.2">
      <c r="B71" s="27">
        <v>92</v>
      </c>
      <c r="C71" s="27">
        <f t="shared" si="3"/>
        <v>-8.6218961424024059</v>
      </c>
      <c r="D71" s="27">
        <f t="shared" si="4"/>
        <v>1.156217732617975</v>
      </c>
      <c r="E71" s="27">
        <f t="shared" si="2"/>
        <v>-7.4656784097844309</v>
      </c>
      <c r="F71" s="3"/>
      <c r="G71" s="3"/>
      <c r="H71" s="3"/>
      <c r="I71" s="12"/>
      <c r="K71" s="12"/>
    </row>
    <row r="72" spans="2:11" x14ac:dyDescent="0.2">
      <c r="B72" s="27">
        <v>93</v>
      </c>
      <c r="C72" s="27">
        <f t="shared" si="3"/>
        <v>-7.6218961424024059</v>
      </c>
      <c r="D72" s="27">
        <f t="shared" si="4"/>
        <v>1.156217732617975</v>
      </c>
      <c r="E72" s="27">
        <f t="shared" si="2"/>
        <v>-6.4656784097844309</v>
      </c>
      <c r="F72" s="3"/>
      <c r="G72" s="3"/>
      <c r="H72" s="3"/>
      <c r="I72" s="12"/>
      <c r="K72" s="12"/>
    </row>
    <row r="73" spans="2:11" x14ac:dyDescent="0.2">
      <c r="B73" s="27">
        <v>94</v>
      </c>
      <c r="C73" s="27">
        <f t="shared" si="3"/>
        <v>-6.6218961424024059</v>
      </c>
      <c r="D73" s="27">
        <f t="shared" si="4"/>
        <v>1.156217732617975</v>
      </c>
      <c r="E73" s="27">
        <f t="shared" si="2"/>
        <v>-5.4656784097844309</v>
      </c>
      <c r="F73" s="3"/>
      <c r="G73" s="3"/>
      <c r="H73" s="3"/>
      <c r="I73" s="12"/>
      <c r="K73" s="12"/>
    </row>
    <row r="74" spans="2:11" x14ac:dyDescent="0.2">
      <c r="B74" s="27">
        <v>95</v>
      </c>
      <c r="C74" s="27">
        <f t="shared" si="3"/>
        <v>-5.6218961424024059</v>
      </c>
      <c r="D74" s="27">
        <f t="shared" si="4"/>
        <v>1.156217732617975</v>
      </c>
      <c r="E74" s="27">
        <f t="shared" si="2"/>
        <v>-4.4656784097844309</v>
      </c>
      <c r="F74" s="3"/>
      <c r="G74" s="3"/>
      <c r="H74" s="3"/>
      <c r="I74" s="12"/>
      <c r="K74" s="12"/>
    </row>
    <row r="75" spans="2:11" x14ac:dyDescent="0.2">
      <c r="B75" s="27">
        <v>96</v>
      </c>
      <c r="C75" s="27">
        <f t="shared" si="3"/>
        <v>-4.6218961424024059</v>
      </c>
      <c r="D75" s="27">
        <f t="shared" si="4"/>
        <v>1.156217732617975</v>
      </c>
      <c r="E75" s="27">
        <f t="shared" si="2"/>
        <v>-3.4656784097844309</v>
      </c>
      <c r="F75" s="3"/>
      <c r="G75" s="3"/>
      <c r="H75" s="3"/>
      <c r="I75" s="12"/>
      <c r="K75" s="12"/>
    </row>
    <row r="76" spans="2:11" x14ac:dyDescent="0.2">
      <c r="B76" s="27">
        <v>97</v>
      </c>
      <c r="C76" s="27">
        <f t="shared" si="3"/>
        <v>-3.6218961424024059</v>
      </c>
      <c r="D76" s="27">
        <f t="shared" si="4"/>
        <v>1.156217732617975</v>
      </c>
      <c r="E76" s="27">
        <f t="shared" si="2"/>
        <v>-2.4656784097844309</v>
      </c>
      <c r="F76" s="3"/>
      <c r="G76" s="3"/>
      <c r="H76" s="3"/>
      <c r="I76" s="12"/>
      <c r="K76" s="12"/>
    </row>
    <row r="77" spans="2:11" x14ac:dyDescent="0.2">
      <c r="B77" s="27">
        <v>98</v>
      </c>
      <c r="C77" s="27">
        <f t="shared" si="3"/>
        <v>-2.6218961424024059</v>
      </c>
      <c r="D77" s="27">
        <f t="shared" si="4"/>
        <v>1.156217732617975</v>
      </c>
      <c r="E77" s="27">
        <f t="shared" si="2"/>
        <v>-1.4656784097844309</v>
      </c>
      <c r="F77" s="3"/>
      <c r="G77" s="3"/>
      <c r="H77" s="3"/>
      <c r="I77" s="12"/>
      <c r="K77" s="12"/>
    </row>
    <row r="78" spans="2:11" x14ac:dyDescent="0.2">
      <c r="B78" s="27">
        <v>99</v>
      </c>
      <c r="C78" s="27">
        <f t="shared" si="3"/>
        <v>-1.6218961424024059</v>
      </c>
      <c r="D78" s="27">
        <f t="shared" si="4"/>
        <v>1.156217732617975</v>
      </c>
      <c r="E78" s="27">
        <f t="shared" si="2"/>
        <v>-0.46567840978443087</v>
      </c>
      <c r="F78" s="3"/>
      <c r="G78" s="3"/>
      <c r="H78" s="3"/>
      <c r="I78" s="12"/>
      <c r="K78" s="12"/>
    </row>
    <row r="79" spans="2:11" x14ac:dyDescent="0.2">
      <c r="B79" s="27">
        <v>100</v>
      </c>
      <c r="C79" s="27">
        <f t="shared" si="3"/>
        <v>-0.62189614240240587</v>
      </c>
      <c r="D79" s="27">
        <f t="shared" si="4"/>
        <v>1.156217732617975</v>
      </c>
      <c r="E79" s="27">
        <f t="shared" si="2"/>
        <v>0.53432159021556913</v>
      </c>
      <c r="F79" s="3"/>
      <c r="G79" s="3"/>
      <c r="H79" s="3"/>
      <c r="I79" s="12"/>
      <c r="K79" s="12"/>
    </row>
    <row r="80" spans="2:11" x14ac:dyDescent="0.2">
      <c r="B80" s="27">
        <v>101</v>
      </c>
      <c r="C80" s="27">
        <f t="shared" si="3"/>
        <v>0.37810385759759413</v>
      </c>
      <c r="D80" s="27">
        <f t="shared" si="4"/>
        <v>1.156217732617975</v>
      </c>
      <c r="E80" s="27">
        <f t="shared" si="2"/>
        <v>1.5343215902155691</v>
      </c>
      <c r="F80" s="3"/>
      <c r="G80" s="3"/>
      <c r="H80" s="3"/>
      <c r="I80" s="12"/>
      <c r="K80" s="12"/>
    </row>
    <row r="81" spans="2:11" x14ac:dyDescent="0.2">
      <c r="B81" s="27">
        <v>102</v>
      </c>
      <c r="C81" s="27">
        <f t="shared" si="3"/>
        <v>1.3781038575975941</v>
      </c>
      <c r="D81" s="27">
        <f t="shared" si="4"/>
        <v>1.156217732617975</v>
      </c>
      <c r="E81" s="27">
        <f t="shared" si="2"/>
        <v>2.5343215902155691</v>
      </c>
      <c r="F81" s="3"/>
      <c r="G81" s="3"/>
      <c r="H81" s="3"/>
      <c r="I81" s="12"/>
      <c r="K81" s="12"/>
    </row>
    <row r="82" spans="2:11" x14ac:dyDescent="0.2">
      <c r="B82" s="27">
        <v>103</v>
      </c>
      <c r="C82" s="27">
        <f t="shared" si="3"/>
        <v>2.3781038575975941</v>
      </c>
      <c r="D82" s="27">
        <f t="shared" si="4"/>
        <v>1.156217732617975</v>
      </c>
      <c r="E82" s="27">
        <f t="shared" si="2"/>
        <v>3.5343215902155691</v>
      </c>
      <c r="F82" s="3"/>
      <c r="G82" s="3"/>
      <c r="H82" s="3"/>
      <c r="I82" s="12"/>
      <c r="K82" s="12"/>
    </row>
    <row r="83" spans="2:11" x14ac:dyDescent="0.2">
      <c r="B83" s="27">
        <v>104</v>
      </c>
      <c r="C83" s="27">
        <f t="shared" si="3"/>
        <v>3.3781038575975941</v>
      </c>
      <c r="D83" s="27">
        <f t="shared" si="4"/>
        <v>1.156217732617975</v>
      </c>
      <c r="E83" s="27">
        <f t="shared" si="2"/>
        <v>4.5343215902155691</v>
      </c>
      <c r="F83" s="3"/>
      <c r="G83" s="3"/>
      <c r="H83" s="3"/>
      <c r="I83" s="12"/>
      <c r="K83" s="12"/>
    </row>
    <row r="84" spans="2:11" x14ac:dyDescent="0.2">
      <c r="B84" s="27">
        <v>105</v>
      </c>
      <c r="C84" s="27">
        <f t="shared" si="3"/>
        <v>4.3781038575975941</v>
      </c>
      <c r="D84" s="27">
        <f t="shared" si="4"/>
        <v>1.156217732617975</v>
      </c>
      <c r="E84" s="27">
        <f t="shared" si="2"/>
        <v>5.5343215902155691</v>
      </c>
      <c r="F84" s="3"/>
      <c r="G84" s="3"/>
      <c r="H84" s="3"/>
      <c r="I84" s="12"/>
      <c r="K84" s="12"/>
    </row>
    <row r="85" spans="2:11" x14ac:dyDescent="0.2">
      <c r="B85" s="27">
        <v>106</v>
      </c>
      <c r="C85" s="27">
        <f t="shared" si="3"/>
        <v>5.3781038575975941</v>
      </c>
      <c r="D85" s="27">
        <f t="shared" si="4"/>
        <v>1.156217732617975</v>
      </c>
      <c r="E85" s="27">
        <f t="shared" si="2"/>
        <v>6.5343215902155691</v>
      </c>
      <c r="F85" s="3"/>
      <c r="G85" s="3"/>
      <c r="H85" s="3"/>
      <c r="I85" s="12"/>
      <c r="K85" s="12"/>
    </row>
    <row r="86" spans="2:11" x14ac:dyDescent="0.2">
      <c r="B86" s="27">
        <v>107</v>
      </c>
      <c r="C86" s="27">
        <f t="shared" si="3"/>
        <v>6.3781038575975941</v>
      </c>
      <c r="D86" s="27">
        <f t="shared" si="4"/>
        <v>1.156217732617975</v>
      </c>
      <c r="E86" s="27">
        <f t="shared" si="2"/>
        <v>7.5343215902155691</v>
      </c>
      <c r="F86" s="3"/>
      <c r="G86" s="3"/>
      <c r="H86" s="3"/>
      <c r="I86" s="12"/>
      <c r="K86" s="12"/>
    </row>
    <row r="87" spans="2:11" x14ac:dyDescent="0.2">
      <c r="B87" s="27">
        <v>108</v>
      </c>
      <c r="C87" s="27">
        <f t="shared" si="3"/>
        <v>7.3781038575975941</v>
      </c>
      <c r="D87" s="27">
        <f t="shared" si="4"/>
        <v>1.156217732617975</v>
      </c>
      <c r="E87" s="27">
        <f t="shared" si="2"/>
        <v>8.5343215902155691</v>
      </c>
      <c r="F87" s="3"/>
      <c r="G87" s="3"/>
      <c r="H87" s="3"/>
      <c r="I87" s="12"/>
      <c r="K87" s="12"/>
    </row>
    <row r="88" spans="2:11" x14ac:dyDescent="0.2">
      <c r="B88" s="27">
        <v>109</v>
      </c>
      <c r="C88" s="27">
        <f t="shared" si="3"/>
        <v>8.3781038575975941</v>
      </c>
      <c r="D88" s="27">
        <f t="shared" si="4"/>
        <v>1.156217732617975</v>
      </c>
      <c r="E88" s="27">
        <f t="shared" si="2"/>
        <v>9.5343215902155691</v>
      </c>
      <c r="F88" s="3"/>
      <c r="G88" s="3"/>
      <c r="H88" s="3"/>
      <c r="I88" s="12"/>
      <c r="K88" s="12"/>
    </row>
    <row r="89" spans="2:11" x14ac:dyDescent="0.2">
      <c r="B89" s="27">
        <v>110</v>
      </c>
      <c r="C89" s="27">
        <f t="shared" si="3"/>
        <v>9.3781038575975941</v>
      </c>
      <c r="D89" s="27">
        <f t="shared" si="4"/>
        <v>1.156217732617975</v>
      </c>
      <c r="E89" s="27">
        <f t="shared" si="2"/>
        <v>10.534321590215569</v>
      </c>
      <c r="F89" s="3"/>
      <c r="G89" s="3"/>
      <c r="H89" s="3"/>
      <c r="I89" s="12"/>
      <c r="K89" s="12"/>
    </row>
    <row r="90" spans="2:11" x14ac:dyDescent="0.2">
      <c r="B90" s="27">
        <v>111</v>
      </c>
      <c r="C90" s="27">
        <f t="shared" si="3"/>
        <v>10.378103857597594</v>
      </c>
      <c r="D90" s="27">
        <f t="shared" si="4"/>
        <v>0.156217732617975</v>
      </c>
      <c r="E90" s="27">
        <f t="shared" si="2"/>
        <v>10.534321590215569</v>
      </c>
      <c r="F90" s="3"/>
      <c r="G90" s="3"/>
      <c r="H90" s="3"/>
      <c r="I90" s="12"/>
      <c r="K90" s="12"/>
    </row>
    <row r="91" spans="2:11" x14ac:dyDescent="0.2">
      <c r="B91" s="27">
        <v>112</v>
      </c>
      <c r="C91" s="27">
        <f t="shared" si="3"/>
        <v>11.378103857597594</v>
      </c>
      <c r="D91" s="27">
        <f t="shared" si="4"/>
        <v>-0.843782267382025</v>
      </c>
      <c r="E91" s="27">
        <f t="shared" si="2"/>
        <v>10.534321590215569</v>
      </c>
      <c r="F91" s="3"/>
      <c r="G91" s="3"/>
      <c r="H91" s="3"/>
      <c r="I91" s="12"/>
      <c r="K91" s="12"/>
    </row>
    <row r="92" spans="2:11" x14ac:dyDescent="0.2">
      <c r="B92" s="27">
        <v>113</v>
      </c>
      <c r="C92" s="27">
        <f t="shared" si="3"/>
        <v>12.378103857597594</v>
      </c>
      <c r="D92" s="27">
        <f t="shared" si="4"/>
        <v>-1.843782267382025</v>
      </c>
      <c r="E92" s="27">
        <f t="shared" si="2"/>
        <v>10.534321590215569</v>
      </c>
      <c r="F92" s="3"/>
      <c r="G92" s="3"/>
      <c r="H92" s="3"/>
      <c r="I92" s="12"/>
      <c r="K92" s="12"/>
    </row>
    <row r="93" spans="2:11" x14ac:dyDescent="0.2">
      <c r="B93" s="27">
        <v>114</v>
      </c>
      <c r="C93" s="27">
        <f t="shared" ref="C93:C124" si="5">IF(B93&lt;$C$5,-$C$20,B93-$C$5-$C$20)</f>
        <v>13.378103857597594</v>
      </c>
      <c r="D93" s="27">
        <f t="shared" ref="D93:D129" si="6">IF(B93&lt;$C$6,$C$21,$C$6-B93+$C$21)</f>
        <v>-2.843782267382025</v>
      </c>
      <c r="E93" s="27">
        <f t="shared" si="2"/>
        <v>10.534321590215569</v>
      </c>
      <c r="F93" s="3"/>
      <c r="G93" s="3"/>
      <c r="H93" s="3"/>
      <c r="I93" s="12"/>
      <c r="K93" s="12"/>
    </row>
    <row r="94" spans="2:11" x14ac:dyDescent="0.2">
      <c r="B94" s="27">
        <v>115</v>
      </c>
      <c r="C94" s="27">
        <f t="shared" si="5"/>
        <v>14.378103857597594</v>
      </c>
      <c r="D94" s="27">
        <f t="shared" si="6"/>
        <v>-3.843782267382025</v>
      </c>
      <c r="E94" s="27">
        <f t="shared" ref="E94:E129" si="7">C94+D94</f>
        <v>10.534321590215569</v>
      </c>
      <c r="F94" s="3"/>
      <c r="G94" s="3"/>
      <c r="H94" s="3"/>
      <c r="I94" s="12"/>
      <c r="K94" s="12"/>
    </row>
    <row r="95" spans="2:11" x14ac:dyDescent="0.2">
      <c r="B95" s="27">
        <v>116</v>
      </c>
      <c r="C95" s="27">
        <f t="shared" si="5"/>
        <v>15.378103857597594</v>
      </c>
      <c r="D95" s="27">
        <f t="shared" si="6"/>
        <v>-4.843782267382025</v>
      </c>
      <c r="E95" s="27">
        <f t="shared" si="7"/>
        <v>10.534321590215569</v>
      </c>
      <c r="F95" s="3"/>
      <c r="G95" s="3"/>
      <c r="H95" s="3"/>
      <c r="I95" s="12"/>
      <c r="K95" s="12"/>
    </row>
    <row r="96" spans="2:11" x14ac:dyDescent="0.2">
      <c r="B96" s="27">
        <v>117</v>
      </c>
      <c r="C96" s="27">
        <f t="shared" si="5"/>
        <v>16.378103857597594</v>
      </c>
      <c r="D96" s="27">
        <f t="shared" si="6"/>
        <v>-5.843782267382025</v>
      </c>
      <c r="E96" s="27">
        <f t="shared" si="7"/>
        <v>10.534321590215569</v>
      </c>
      <c r="F96" s="3"/>
      <c r="G96" s="3"/>
      <c r="H96" s="3"/>
      <c r="I96" s="12"/>
      <c r="K96" s="12"/>
    </row>
    <row r="97" spans="2:11" x14ac:dyDescent="0.2">
      <c r="B97" s="27">
        <v>118</v>
      </c>
      <c r="C97" s="27">
        <f t="shared" si="5"/>
        <v>17.378103857597594</v>
      </c>
      <c r="D97" s="27">
        <f t="shared" si="6"/>
        <v>-6.843782267382025</v>
      </c>
      <c r="E97" s="27">
        <f t="shared" si="7"/>
        <v>10.534321590215569</v>
      </c>
      <c r="F97" s="3"/>
      <c r="G97" s="3"/>
      <c r="H97" s="3"/>
      <c r="I97" s="12"/>
      <c r="K97" s="12"/>
    </row>
    <row r="98" spans="2:11" x14ac:dyDescent="0.2">
      <c r="B98" s="27">
        <v>119</v>
      </c>
      <c r="C98" s="27">
        <f t="shared" si="5"/>
        <v>18.378103857597594</v>
      </c>
      <c r="D98" s="27">
        <f t="shared" si="6"/>
        <v>-7.843782267382025</v>
      </c>
      <c r="E98" s="27">
        <f t="shared" si="7"/>
        <v>10.534321590215569</v>
      </c>
      <c r="F98" s="3"/>
      <c r="G98" s="3"/>
      <c r="H98" s="3"/>
      <c r="I98" s="12"/>
      <c r="K98" s="12"/>
    </row>
    <row r="99" spans="2:11" x14ac:dyDescent="0.2">
      <c r="B99" s="27">
        <v>120</v>
      </c>
      <c r="C99" s="27">
        <f t="shared" si="5"/>
        <v>19.378103857597594</v>
      </c>
      <c r="D99" s="27">
        <f t="shared" si="6"/>
        <v>-8.843782267382025</v>
      </c>
      <c r="E99" s="27">
        <f t="shared" si="7"/>
        <v>10.534321590215569</v>
      </c>
      <c r="F99" s="3"/>
      <c r="G99" s="3"/>
      <c r="H99" s="3"/>
      <c r="I99" s="12"/>
      <c r="K99" s="12"/>
    </row>
    <row r="100" spans="2:11" x14ac:dyDescent="0.2">
      <c r="B100" s="27">
        <v>121</v>
      </c>
      <c r="C100" s="27">
        <f t="shared" si="5"/>
        <v>20.378103857597594</v>
      </c>
      <c r="D100" s="27">
        <f t="shared" si="6"/>
        <v>-9.843782267382025</v>
      </c>
      <c r="E100" s="27">
        <f t="shared" si="7"/>
        <v>10.534321590215569</v>
      </c>
      <c r="F100" s="3"/>
      <c r="G100" s="3"/>
      <c r="H100" s="3"/>
      <c r="I100" s="12"/>
      <c r="K100" s="12"/>
    </row>
    <row r="101" spans="2:11" x14ac:dyDescent="0.2">
      <c r="B101" s="27">
        <v>122</v>
      </c>
      <c r="C101" s="27">
        <f t="shared" si="5"/>
        <v>21.378103857597594</v>
      </c>
      <c r="D101" s="27">
        <f t="shared" si="6"/>
        <v>-10.843782267382025</v>
      </c>
      <c r="E101" s="27">
        <f t="shared" si="7"/>
        <v>10.534321590215569</v>
      </c>
      <c r="F101" s="3"/>
      <c r="G101" s="3"/>
      <c r="H101" s="3"/>
      <c r="I101" s="12"/>
      <c r="K101" s="12"/>
    </row>
    <row r="102" spans="2:11" x14ac:dyDescent="0.2">
      <c r="B102" s="27">
        <v>123</v>
      </c>
      <c r="C102" s="27">
        <f t="shared" si="5"/>
        <v>22.378103857597594</v>
      </c>
      <c r="D102" s="27">
        <f t="shared" si="6"/>
        <v>-11.843782267382025</v>
      </c>
      <c r="E102" s="27">
        <f t="shared" si="7"/>
        <v>10.534321590215569</v>
      </c>
      <c r="F102" s="3"/>
      <c r="G102" s="3"/>
      <c r="H102" s="3"/>
      <c r="I102" s="12"/>
      <c r="K102" s="12"/>
    </row>
    <row r="103" spans="2:11" x14ac:dyDescent="0.2">
      <c r="B103" s="27">
        <v>124</v>
      </c>
      <c r="C103" s="27">
        <f t="shared" si="5"/>
        <v>23.378103857597594</v>
      </c>
      <c r="D103" s="27">
        <f t="shared" si="6"/>
        <v>-12.843782267382025</v>
      </c>
      <c r="E103" s="27">
        <f t="shared" si="7"/>
        <v>10.534321590215569</v>
      </c>
      <c r="F103" s="3"/>
      <c r="G103" s="3"/>
      <c r="H103" s="3"/>
      <c r="I103" s="12"/>
      <c r="K103" s="12"/>
    </row>
    <row r="104" spans="2:11" x14ac:dyDescent="0.2">
      <c r="B104" s="27">
        <v>125</v>
      </c>
      <c r="C104" s="27">
        <f t="shared" si="5"/>
        <v>24.378103857597594</v>
      </c>
      <c r="D104" s="27">
        <f t="shared" si="6"/>
        <v>-13.843782267382025</v>
      </c>
      <c r="E104" s="27">
        <f t="shared" si="7"/>
        <v>10.534321590215569</v>
      </c>
      <c r="F104" s="3"/>
      <c r="G104" s="3"/>
      <c r="H104" s="3"/>
      <c r="I104" s="12"/>
      <c r="K104" s="12"/>
    </row>
    <row r="105" spans="2:11" x14ac:dyDescent="0.2">
      <c r="B105" s="27">
        <v>126</v>
      </c>
      <c r="C105" s="27">
        <f t="shared" si="5"/>
        <v>25.378103857597594</v>
      </c>
      <c r="D105" s="27">
        <f t="shared" si="6"/>
        <v>-14.843782267382025</v>
      </c>
      <c r="E105" s="27">
        <f t="shared" si="7"/>
        <v>10.534321590215569</v>
      </c>
      <c r="F105" s="3"/>
      <c r="G105" s="3"/>
      <c r="H105" s="3"/>
      <c r="I105" s="12"/>
      <c r="K105" s="12"/>
    </row>
    <row r="106" spans="2:11" x14ac:dyDescent="0.2">
      <c r="B106" s="27">
        <v>127</v>
      </c>
      <c r="C106" s="27">
        <f t="shared" si="5"/>
        <v>26.378103857597594</v>
      </c>
      <c r="D106" s="27">
        <f t="shared" si="6"/>
        <v>-15.843782267382025</v>
      </c>
      <c r="E106" s="27">
        <f t="shared" si="7"/>
        <v>10.534321590215569</v>
      </c>
      <c r="F106" s="3"/>
      <c r="G106" s="3"/>
      <c r="H106" s="3"/>
      <c r="I106" s="12"/>
      <c r="K106" s="12"/>
    </row>
    <row r="107" spans="2:11" x14ac:dyDescent="0.2">
      <c r="B107" s="27">
        <v>128</v>
      </c>
      <c r="C107" s="27">
        <f t="shared" si="5"/>
        <v>27.378103857597594</v>
      </c>
      <c r="D107" s="27">
        <f t="shared" si="6"/>
        <v>-16.843782267382025</v>
      </c>
      <c r="E107" s="27">
        <f t="shared" si="7"/>
        <v>10.534321590215569</v>
      </c>
      <c r="F107" s="3"/>
      <c r="G107" s="3"/>
      <c r="H107" s="3"/>
      <c r="I107" s="12"/>
      <c r="K107" s="12"/>
    </row>
    <row r="108" spans="2:11" x14ac:dyDescent="0.2">
      <c r="B108" s="27">
        <v>129</v>
      </c>
      <c r="C108" s="27">
        <f t="shared" si="5"/>
        <v>28.378103857597594</v>
      </c>
      <c r="D108" s="27">
        <f t="shared" si="6"/>
        <v>-17.843782267382025</v>
      </c>
      <c r="E108" s="27">
        <f t="shared" si="7"/>
        <v>10.534321590215569</v>
      </c>
      <c r="F108" s="3"/>
      <c r="G108" s="3"/>
      <c r="H108" s="3"/>
      <c r="I108" s="12"/>
      <c r="K108" s="12"/>
    </row>
    <row r="109" spans="2:11" x14ac:dyDescent="0.2">
      <c r="B109" s="27">
        <v>130</v>
      </c>
      <c r="C109" s="27">
        <f t="shared" si="5"/>
        <v>29.378103857597594</v>
      </c>
      <c r="D109" s="27">
        <f t="shared" si="6"/>
        <v>-18.843782267382025</v>
      </c>
      <c r="E109" s="27">
        <f t="shared" si="7"/>
        <v>10.534321590215569</v>
      </c>
      <c r="F109" s="3"/>
      <c r="G109" s="3"/>
      <c r="H109" s="3"/>
      <c r="I109" s="12"/>
      <c r="K109" s="12"/>
    </row>
    <row r="110" spans="2:11" x14ac:dyDescent="0.2">
      <c r="B110" s="27">
        <v>131</v>
      </c>
      <c r="C110" s="27">
        <f t="shared" si="5"/>
        <v>30.378103857597594</v>
      </c>
      <c r="D110" s="27">
        <f t="shared" si="6"/>
        <v>-19.843782267382025</v>
      </c>
      <c r="E110" s="27">
        <f t="shared" si="7"/>
        <v>10.534321590215569</v>
      </c>
      <c r="F110" s="3"/>
      <c r="G110" s="3"/>
      <c r="H110" s="3"/>
      <c r="I110" s="12"/>
      <c r="K110" s="12"/>
    </row>
    <row r="111" spans="2:11" x14ac:dyDescent="0.2">
      <c r="B111" s="27">
        <v>132</v>
      </c>
      <c r="C111" s="27">
        <f t="shared" si="5"/>
        <v>31.378103857597594</v>
      </c>
      <c r="D111" s="27">
        <f t="shared" si="6"/>
        <v>-20.843782267382025</v>
      </c>
      <c r="E111" s="27">
        <f t="shared" si="7"/>
        <v>10.534321590215569</v>
      </c>
      <c r="F111" s="3"/>
      <c r="G111" s="3"/>
      <c r="H111" s="3"/>
      <c r="I111" s="12"/>
      <c r="K111" s="12"/>
    </row>
    <row r="112" spans="2:11" x14ac:dyDescent="0.2">
      <c r="B112" s="27">
        <v>133</v>
      </c>
      <c r="C112" s="27">
        <f t="shared" si="5"/>
        <v>32.378103857597594</v>
      </c>
      <c r="D112" s="27">
        <f t="shared" si="6"/>
        <v>-21.843782267382025</v>
      </c>
      <c r="E112" s="27">
        <f t="shared" si="7"/>
        <v>10.534321590215569</v>
      </c>
      <c r="F112" s="3"/>
      <c r="G112" s="3"/>
      <c r="H112" s="3"/>
      <c r="I112" s="12"/>
      <c r="K112" s="12"/>
    </row>
    <row r="113" spans="2:11" x14ac:dyDescent="0.2">
      <c r="B113" s="27">
        <v>134</v>
      </c>
      <c r="C113" s="27">
        <f t="shared" si="5"/>
        <v>33.378103857597594</v>
      </c>
      <c r="D113" s="27">
        <f t="shared" si="6"/>
        <v>-22.843782267382025</v>
      </c>
      <c r="E113" s="27">
        <f t="shared" si="7"/>
        <v>10.534321590215569</v>
      </c>
      <c r="F113" s="3"/>
      <c r="G113" s="3"/>
      <c r="H113" s="3"/>
      <c r="I113" s="12"/>
      <c r="K113" s="12"/>
    </row>
    <row r="114" spans="2:11" x14ac:dyDescent="0.2">
      <c r="B114" s="27">
        <v>135</v>
      </c>
      <c r="C114" s="27">
        <f t="shared" si="5"/>
        <v>34.378103857597594</v>
      </c>
      <c r="D114" s="27">
        <f t="shared" si="6"/>
        <v>-23.843782267382025</v>
      </c>
      <c r="E114" s="27">
        <f t="shared" si="7"/>
        <v>10.534321590215569</v>
      </c>
      <c r="F114" s="3"/>
      <c r="G114" s="3"/>
      <c r="H114" s="3"/>
      <c r="I114" s="12"/>
      <c r="K114" s="12"/>
    </row>
    <row r="115" spans="2:11" x14ac:dyDescent="0.2">
      <c r="B115" s="27">
        <v>136</v>
      </c>
      <c r="C115" s="27">
        <f t="shared" si="5"/>
        <v>35.378103857597594</v>
      </c>
      <c r="D115" s="27">
        <f t="shared" si="6"/>
        <v>-24.843782267382025</v>
      </c>
      <c r="E115" s="27">
        <f t="shared" si="7"/>
        <v>10.534321590215569</v>
      </c>
      <c r="F115" s="3"/>
      <c r="G115" s="3"/>
      <c r="H115" s="3"/>
      <c r="I115" s="12"/>
      <c r="K115" s="12"/>
    </row>
    <row r="116" spans="2:11" x14ac:dyDescent="0.2">
      <c r="B116" s="27">
        <v>137</v>
      </c>
      <c r="C116" s="27">
        <f t="shared" si="5"/>
        <v>36.378103857597594</v>
      </c>
      <c r="D116" s="27">
        <f t="shared" si="6"/>
        <v>-25.843782267382025</v>
      </c>
      <c r="E116" s="27">
        <f t="shared" si="7"/>
        <v>10.534321590215569</v>
      </c>
      <c r="F116" s="3"/>
      <c r="G116" s="3"/>
      <c r="H116" s="3"/>
      <c r="I116" s="12"/>
      <c r="K116" s="12"/>
    </row>
    <row r="117" spans="2:11" x14ac:dyDescent="0.2">
      <c r="B117" s="27">
        <v>138</v>
      </c>
      <c r="C117" s="27">
        <f t="shared" si="5"/>
        <v>37.378103857597594</v>
      </c>
      <c r="D117" s="27">
        <f t="shared" si="6"/>
        <v>-26.843782267382025</v>
      </c>
      <c r="E117" s="27">
        <f t="shared" si="7"/>
        <v>10.534321590215569</v>
      </c>
      <c r="F117" s="3"/>
      <c r="G117" s="3"/>
      <c r="H117" s="3"/>
      <c r="I117" s="12"/>
      <c r="K117" s="12"/>
    </row>
    <row r="118" spans="2:11" x14ac:dyDescent="0.2">
      <c r="B118" s="27">
        <v>139</v>
      </c>
      <c r="C118" s="27">
        <f t="shared" si="5"/>
        <v>38.378103857597594</v>
      </c>
      <c r="D118" s="27">
        <f t="shared" si="6"/>
        <v>-27.843782267382025</v>
      </c>
      <c r="E118" s="27">
        <f t="shared" si="7"/>
        <v>10.534321590215569</v>
      </c>
      <c r="F118" s="3"/>
      <c r="G118" s="3"/>
      <c r="H118" s="3"/>
      <c r="I118" s="12"/>
      <c r="K118" s="12"/>
    </row>
    <row r="119" spans="2:11" x14ac:dyDescent="0.2">
      <c r="B119" s="27">
        <v>140</v>
      </c>
      <c r="C119" s="27">
        <f t="shared" si="5"/>
        <v>39.378103857597594</v>
      </c>
      <c r="D119" s="27">
        <f t="shared" si="6"/>
        <v>-28.843782267382025</v>
      </c>
      <c r="E119" s="27">
        <f t="shared" si="7"/>
        <v>10.534321590215569</v>
      </c>
      <c r="F119" s="3"/>
      <c r="G119" s="3"/>
      <c r="H119" s="3"/>
      <c r="I119" s="12"/>
      <c r="K119" s="12"/>
    </row>
    <row r="120" spans="2:11" x14ac:dyDescent="0.2">
      <c r="B120" s="27">
        <v>141</v>
      </c>
      <c r="C120" s="27">
        <f t="shared" si="5"/>
        <v>40.378103857597594</v>
      </c>
      <c r="D120" s="27">
        <f t="shared" si="6"/>
        <v>-29.843782267382025</v>
      </c>
      <c r="E120" s="27">
        <f t="shared" si="7"/>
        <v>10.534321590215569</v>
      </c>
      <c r="F120" s="3"/>
      <c r="G120" s="3"/>
      <c r="H120" s="3"/>
      <c r="I120" s="12"/>
      <c r="K120" s="12"/>
    </row>
    <row r="121" spans="2:11" x14ac:dyDescent="0.2">
      <c r="B121" s="27">
        <v>142</v>
      </c>
      <c r="C121" s="27">
        <f t="shared" si="5"/>
        <v>41.378103857597594</v>
      </c>
      <c r="D121" s="27">
        <f t="shared" si="6"/>
        <v>-30.843782267382025</v>
      </c>
      <c r="E121" s="27">
        <f t="shared" si="7"/>
        <v>10.534321590215569</v>
      </c>
      <c r="F121" s="3"/>
      <c r="G121" s="3"/>
      <c r="H121" s="3"/>
      <c r="I121" s="12"/>
      <c r="K121" s="12"/>
    </row>
    <row r="122" spans="2:11" x14ac:dyDescent="0.2">
      <c r="B122" s="27">
        <v>143</v>
      </c>
      <c r="C122" s="27">
        <f t="shared" si="5"/>
        <v>42.378103857597594</v>
      </c>
      <c r="D122" s="27">
        <f t="shared" si="6"/>
        <v>-31.843782267382025</v>
      </c>
      <c r="E122" s="27">
        <f t="shared" si="7"/>
        <v>10.534321590215569</v>
      </c>
      <c r="F122" s="3"/>
      <c r="G122" s="3"/>
      <c r="H122" s="3"/>
      <c r="I122" s="12"/>
      <c r="K122" s="12"/>
    </row>
    <row r="123" spans="2:11" x14ac:dyDescent="0.2">
      <c r="B123" s="27">
        <v>144</v>
      </c>
      <c r="C123" s="27">
        <f t="shared" si="5"/>
        <v>43.378103857597594</v>
      </c>
      <c r="D123" s="27">
        <f t="shared" si="6"/>
        <v>-32.843782267382025</v>
      </c>
      <c r="E123" s="27">
        <f t="shared" si="7"/>
        <v>10.534321590215569</v>
      </c>
      <c r="F123" s="3"/>
      <c r="G123" s="3"/>
      <c r="H123" s="3"/>
      <c r="I123" s="12"/>
      <c r="K123" s="12"/>
    </row>
    <row r="124" spans="2:11" x14ac:dyDescent="0.2">
      <c r="B124" s="27">
        <v>145</v>
      </c>
      <c r="C124" s="27">
        <f t="shared" si="5"/>
        <v>44.378103857597594</v>
      </c>
      <c r="D124" s="27">
        <f t="shared" si="6"/>
        <v>-33.843782267382025</v>
      </c>
      <c r="E124" s="27">
        <f t="shared" si="7"/>
        <v>10.534321590215569</v>
      </c>
      <c r="F124" s="3"/>
      <c r="G124" s="3"/>
      <c r="H124" s="3"/>
      <c r="I124" s="12"/>
      <c r="K124" s="12"/>
    </row>
    <row r="125" spans="2:11" x14ac:dyDescent="0.2">
      <c r="B125" s="27">
        <v>146</v>
      </c>
      <c r="C125" s="27">
        <f t="shared" ref="C125:C129" si="8">IF(B125&lt;$C$5,-$C$20,B125-$C$5-$C$20)</f>
        <v>45.378103857597594</v>
      </c>
      <c r="D125" s="27">
        <f t="shared" si="6"/>
        <v>-34.843782267382025</v>
      </c>
      <c r="E125" s="27">
        <f t="shared" si="7"/>
        <v>10.534321590215569</v>
      </c>
      <c r="F125" s="3"/>
      <c r="G125" s="3"/>
      <c r="H125" s="3"/>
      <c r="I125" s="12"/>
      <c r="K125" s="12"/>
    </row>
    <row r="126" spans="2:11" x14ac:dyDescent="0.2">
      <c r="B126" s="27">
        <v>147</v>
      </c>
      <c r="C126" s="27">
        <f t="shared" si="8"/>
        <v>46.378103857597594</v>
      </c>
      <c r="D126" s="27">
        <f t="shared" si="6"/>
        <v>-35.843782267382025</v>
      </c>
      <c r="E126" s="27">
        <f t="shared" si="7"/>
        <v>10.534321590215569</v>
      </c>
      <c r="F126" s="3"/>
      <c r="G126" s="3"/>
      <c r="H126" s="3"/>
      <c r="I126" s="12"/>
      <c r="K126" s="12"/>
    </row>
    <row r="127" spans="2:11" x14ac:dyDescent="0.2">
      <c r="B127" s="27">
        <v>148</v>
      </c>
      <c r="C127" s="27">
        <f t="shared" si="8"/>
        <v>47.378103857597594</v>
      </c>
      <c r="D127" s="27">
        <f t="shared" si="6"/>
        <v>-36.843782267382025</v>
      </c>
      <c r="E127" s="27">
        <f t="shared" si="7"/>
        <v>10.534321590215569</v>
      </c>
      <c r="F127" s="3"/>
      <c r="G127" s="3"/>
      <c r="H127" s="3"/>
      <c r="I127" s="12"/>
      <c r="K127" s="12"/>
    </row>
    <row r="128" spans="2:11" x14ac:dyDescent="0.2">
      <c r="B128" s="27">
        <v>149</v>
      </c>
      <c r="C128" s="27">
        <f t="shared" si="8"/>
        <v>48.378103857597594</v>
      </c>
      <c r="D128" s="27">
        <f t="shared" si="6"/>
        <v>-37.843782267382025</v>
      </c>
      <c r="E128" s="27">
        <f t="shared" si="7"/>
        <v>10.534321590215569</v>
      </c>
      <c r="F128" s="3"/>
      <c r="G128" s="3"/>
      <c r="H128" s="3"/>
      <c r="I128" s="12"/>
      <c r="K128" s="12"/>
    </row>
    <row r="129" spans="2:11" x14ac:dyDescent="0.2">
      <c r="B129" s="27">
        <v>150</v>
      </c>
      <c r="C129" s="27">
        <f t="shared" si="8"/>
        <v>49.378103857597594</v>
      </c>
      <c r="D129" s="27">
        <f t="shared" si="6"/>
        <v>-38.843782267382025</v>
      </c>
      <c r="E129" s="27">
        <f t="shared" si="7"/>
        <v>10.534321590215569</v>
      </c>
      <c r="F129" s="3"/>
      <c r="G129" s="3"/>
      <c r="H129" s="3"/>
      <c r="I129" s="12"/>
      <c r="K129" s="12"/>
    </row>
  </sheetData>
  <mergeCells count="2">
    <mergeCell ref="B27:B28"/>
    <mergeCell ref="C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Bull spread</vt:lpstr>
      <vt:lpstr>Fig. Bull spread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2021-06-20T17:46:49Z</dcterms:created>
  <dcterms:modified xsi:type="dcterms:W3CDTF">2022-01-07T19:47:15Z</dcterms:modified>
</cp:coreProperties>
</file>