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kshitgupta/Desktop/ta/TA 5/Week 2 - Spread/"/>
    </mc:Choice>
  </mc:AlternateContent>
  <xr:revisionPtr revIDLastSave="0" documentId="13_ncr:1_{EF2D15DF-F6A1-234D-A775-78B77BC1F5F3}" xr6:coauthVersionLast="47" xr6:coauthVersionMax="47" xr10:uidLastSave="{00000000-0000-0000-0000-000000000000}"/>
  <bookViews>
    <workbookView xWindow="0" yWindow="500" windowWidth="28800" windowHeight="16080" xr2:uid="{5D1C266C-C566-2B45-88B6-0C5D26180904}"/>
  </bookViews>
  <sheets>
    <sheet name="Bear Spread" sheetId="2" r:id="rId1"/>
    <sheet name="Fig. Bear Spread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2" l="1"/>
  <c r="C21" i="2" s="1"/>
  <c r="D98" i="2" s="1"/>
  <c r="D129" i="2" l="1"/>
  <c r="D125" i="2"/>
  <c r="D122" i="2"/>
  <c r="D106" i="2"/>
  <c r="D90" i="2"/>
  <c r="D126" i="2"/>
  <c r="D102" i="2"/>
  <c r="D110" i="2"/>
  <c r="D94" i="2"/>
  <c r="D118" i="2"/>
  <c r="D130" i="2"/>
  <c r="D128" i="2"/>
  <c r="D114" i="2"/>
  <c r="D31" i="2"/>
  <c r="D35" i="2"/>
  <c r="D39" i="2"/>
  <c r="D43" i="2"/>
  <c r="D47" i="2"/>
  <c r="D51" i="2"/>
  <c r="D55" i="2"/>
  <c r="D59" i="2"/>
  <c r="D63" i="2"/>
  <c r="D67" i="2"/>
  <c r="D71" i="2"/>
  <c r="D75" i="2"/>
  <c r="D79" i="2"/>
  <c r="D83" i="2"/>
  <c r="D87" i="2"/>
  <c r="D91" i="2"/>
  <c r="D95" i="2"/>
  <c r="D99" i="2"/>
  <c r="D103" i="2"/>
  <c r="D107" i="2"/>
  <c r="D111" i="2"/>
  <c r="D115" i="2"/>
  <c r="D119" i="2"/>
  <c r="D123" i="2"/>
  <c r="D127" i="2"/>
  <c r="D78" i="2"/>
  <c r="D82" i="2"/>
  <c r="D86" i="2"/>
  <c r="D30" i="2"/>
  <c r="D34" i="2"/>
  <c r="D38" i="2"/>
  <c r="D42" i="2"/>
  <c r="D46" i="2"/>
  <c r="D50" i="2"/>
  <c r="D54" i="2"/>
  <c r="D58" i="2"/>
  <c r="D62" i="2"/>
  <c r="D66" i="2"/>
  <c r="D70" i="2"/>
  <c r="D74" i="2"/>
  <c r="D33" i="2"/>
  <c r="D37" i="2"/>
  <c r="D41" i="2"/>
  <c r="D45" i="2"/>
  <c r="D49" i="2"/>
  <c r="D53" i="2"/>
  <c r="D57" i="2"/>
  <c r="D61" i="2"/>
  <c r="D65" i="2"/>
  <c r="D69" i="2"/>
  <c r="D73" i="2"/>
  <c r="D77" i="2"/>
  <c r="D81" i="2"/>
  <c r="D85" i="2"/>
  <c r="D89" i="2"/>
  <c r="D93" i="2"/>
  <c r="D97" i="2"/>
  <c r="D101" i="2"/>
  <c r="D105" i="2"/>
  <c r="D109" i="2"/>
  <c r="D113" i="2"/>
  <c r="D117" i="2"/>
  <c r="D121" i="2"/>
  <c r="D32" i="2"/>
  <c r="D36" i="2"/>
  <c r="D40" i="2"/>
  <c r="D44" i="2"/>
  <c r="D48" i="2"/>
  <c r="D52" i="2"/>
  <c r="D56" i="2"/>
  <c r="D60" i="2"/>
  <c r="D64" i="2"/>
  <c r="D68" i="2"/>
  <c r="D72" i="2"/>
  <c r="D76" i="2"/>
  <c r="D80" i="2"/>
  <c r="D84" i="2"/>
  <c r="D88" i="2"/>
  <c r="D92" i="2"/>
  <c r="D96" i="2"/>
  <c r="D100" i="2"/>
  <c r="D104" i="2"/>
  <c r="D108" i="2"/>
  <c r="D112" i="2"/>
  <c r="D116" i="2"/>
  <c r="D120" i="2"/>
  <c r="D124" i="2"/>
  <c r="C22" i="2"/>
  <c r="C30" i="2" l="1"/>
  <c r="E30" i="2" s="1"/>
  <c r="C34" i="2"/>
  <c r="E34" i="2" s="1"/>
  <c r="C38" i="2"/>
  <c r="E38" i="2" s="1"/>
  <c r="C42" i="2"/>
  <c r="E42" i="2" s="1"/>
  <c r="C46" i="2"/>
  <c r="E46" i="2" s="1"/>
  <c r="C50" i="2"/>
  <c r="E50" i="2" s="1"/>
  <c r="C54" i="2"/>
  <c r="E54" i="2" s="1"/>
  <c r="C58" i="2"/>
  <c r="E58" i="2" s="1"/>
  <c r="C62" i="2"/>
  <c r="E62" i="2" s="1"/>
  <c r="C66" i="2"/>
  <c r="E66" i="2" s="1"/>
  <c r="C70" i="2"/>
  <c r="E70" i="2" s="1"/>
  <c r="C74" i="2"/>
  <c r="E74" i="2" s="1"/>
  <c r="C78" i="2"/>
  <c r="E78" i="2" s="1"/>
  <c r="C82" i="2"/>
  <c r="E82" i="2" s="1"/>
  <c r="C86" i="2"/>
  <c r="E86" i="2" s="1"/>
  <c r="C90" i="2"/>
  <c r="E90" i="2" s="1"/>
  <c r="C94" i="2"/>
  <c r="E94" i="2" s="1"/>
  <c r="C98" i="2"/>
  <c r="E98" i="2" s="1"/>
  <c r="C102" i="2"/>
  <c r="E102" i="2" s="1"/>
  <c r="C106" i="2"/>
  <c r="E106" i="2" s="1"/>
  <c r="C110" i="2"/>
  <c r="E110" i="2" s="1"/>
  <c r="C114" i="2"/>
  <c r="E114" i="2" s="1"/>
  <c r="C118" i="2"/>
  <c r="E118" i="2" s="1"/>
  <c r="C122" i="2"/>
  <c r="E122" i="2" s="1"/>
  <c r="C126" i="2"/>
  <c r="E126" i="2" s="1"/>
  <c r="C130" i="2"/>
  <c r="E130" i="2" s="1"/>
  <c r="C77" i="2"/>
  <c r="E77" i="2" s="1"/>
  <c r="C81" i="2"/>
  <c r="E81" i="2" s="1"/>
  <c r="C85" i="2"/>
  <c r="E85" i="2" s="1"/>
  <c r="C33" i="2"/>
  <c r="E33" i="2" s="1"/>
  <c r="C37" i="2"/>
  <c r="E37" i="2" s="1"/>
  <c r="C41" i="2"/>
  <c r="E41" i="2" s="1"/>
  <c r="C45" i="2"/>
  <c r="E45" i="2" s="1"/>
  <c r="C49" i="2"/>
  <c r="E49" i="2" s="1"/>
  <c r="C53" i="2"/>
  <c r="E53" i="2" s="1"/>
  <c r="C57" i="2"/>
  <c r="E57" i="2" s="1"/>
  <c r="C61" i="2"/>
  <c r="E61" i="2" s="1"/>
  <c r="C65" i="2"/>
  <c r="E65" i="2" s="1"/>
  <c r="C69" i="2"/>
  <c r="E69" i="2" s="1"/>
  <c r="C73" i="2"/>
  <c r="E73" i="2" s="1"/>
  <c r="C32" i="2"/>
  <c r="E32" i="2" s="1"/>
  <c r="C36" i="2"/>
  <c r="E36" i="2" s="1"/>
  <c r="C40" i="2"/>
  <c r="E40" i="2" s="1"/>
  <c r="C44" i="2"/>
  <c r="E44" i="2" s="1"/>
  <c r="C48" i="2"/>
  <c r="E48" i="2" s="1"/>
  <c r="C52" i="2"/>
  <c r="E52" i="2" s="1"/>
  <c r="C56" i="2"/>
  <c r="E56" i="2" s="1"/>
  <c r="C60" i="2"/>
  <c r="E60" i="2" s="1"/>
  <c r="C64" i="2"/>
  <c r="E64" i="2" s="1"/>
  <c r="C68" i="2"/>
  <c r="E68" i="2" s="1"/>
  <c r="C72" i="2"/>
  <c r="E72" i="2" s="1"/>
  <c r="C76" i="2"/>
  <c r="E76" i="2" s="1"/>
  <c r="C80" i="2"/>
  <c r="E80" i="2" s="1"/>
  <c r="C84" i="2"/>
  <c r="E84" i="2" s="1"/>
  <c r="C88" i="2"/>
  <c r="E88" i="2" s="1"/>
  <c r="C92" i="2"/>
  <c r="E92" i="2" s="1"/>
  <c r="C96" i="2"/>
  <c r="E96" i="2" s="1"/>
  <c r="C100" i="2"/>
  <c r="E100" i="2" s="1"/>
  <c r="C104" i="2"/>
  <c r="E104" i="2" s="1"/>
  <c r="C108" i="2"/>
  <c r="E108" i="2" s="1"/>
  <c r="C112" i="2"/>
  <c r="E112" i="2" s="1"/>
  <c r="C116" i="2"/>
  <c r="E116" i="2" s="1"/>
  <c r="C120" i="2"/>
  <c r="E120" i="2" s="1"/>
  <c r="C23" i="2"/>
  <c r="C31" i="2"/>
  <c r="E31" i="2" s="1"/>
  <c r="C35" i="2"/>
  <c r="E35" i="2" s="1"/>
  <c r="C39" i="2"/>
  <c r="E39" i="2" s="1"/>
  <c r="C43" i="2"/>
  <c r="E43" i="2" s="1"/>
  <c r="C47" i="2"/>
  <c r="E47" i="2" s="1"/>
  <c r="C51" i="2"/>
  <c r="E51" i="2" s="1"/>
  <c r="C55" i="2"/>
  <c r="E55" i="2" s="1"/>
  <c r="C59" i="2"/>
  <c r="E59" i="2" s="1"/>
  <c r="C63" i="2"/>
  <c r="E63" i="2" s="1"/>
  <c r="C67" i="2"/>
  <c r="E67" i="2" s="1"/>
  <c r="C71" i="2"/>
  <c r="E71" i="2" s="1"/>
  <c r="C75" i="2"/>
  <c r="E75" i="2" s="1"/>
  <c r="C79" i="2"/>
  <c r="E79" i="2" s="1"/>
  <c r="C83" i="2"/>
  <c r="E83" i="2" s="1"/>
  <c r="C87" i="2"/>
  <c r="E87" i="2" s="1"/>
  <c r="C91" i="2"/>
  <c r="E91" i="2" s="1"/>
  <c r="C95" i="2"/>
  <c r="E95" i="2" s="1"/>
  <c r="C99" i="2"/>
  <c r="E99" i="2" s="1"/>
  <c r="C103" i="2"/>
  <c r="E103" i="2" s="1"/>
  <c r="C107" i="2"/>
  <c r="E107" i="2" s="1"/>
  <c r="C111" i="2"/>
  <c r="E111" i="2" s="1"/>
  <c r="C115" i="2"/>
  <c r="E115" i="2" s="1"/>
  <c r="C119" i="2"/>
  <c r="E119" i="2" s="1"/>
  <c r="C123" i="2"/>
  <c r="E123" i="2" s="1"/>
  <c r="C93" i="2"/>
  <c r="E93" i="2" s="1"/>
  <c r="C109" i="2"/>
  <c r="E109" i="2" s="1"/>
  <c r="C124" i="2"/>
  <c r="E124" i="2" s="1"/>
  <c r="C97" i="2"/>
  <c r="E97" i="2" s="1"/>
  <c r="C89" i="2"/>
  <c r="E89" i="2" s="1"/>
  <c r="C105" i="2"/>
  <c r="E105" i="2" s="1"/>
  <c r="C121" i="2"/>
  <c r="E121" i="2" s="1"/>
  <c r="C125" i="2"/>
  <c r="E125" i="2" s="1"/>
  <c r="C127" i="2"/>
  <c r="E127" i="2" s="1"/>
  <c r="C129" i="2"/>
  <c r="E129" i="2" s="1"/>
  <c r="C101" i="2"/>
  <c r="E101" i="2" s="1"/>
  <c r="C117" i="2"/>
  <c r="E117" i="2" s="1"/>
  <c r="C113" i="2"/>
  <c r="E113" i="2" s="1"/>
  <c r="C128" i="2"/>
  <c r="E128" i="2" s="1"/>
</calcChain>
</file>

<file path=xl/sharedStrings.xml><?xml version="1.0" encoding="utf-8"?>
<sst xmlns="http://schemas.openxmlformats.org/spreadsheetml/2006/main" count="21" uniqueCount="20">
  <si>
    <t>Bear spread</t>
  </si>
  <si>
    <t>Short put</t>
  </si>
  <si>
    <t>Long put</t>
  </si>
  <si>
    <t>Profit and loss (P&amp;L)</t>
  </si>
  <si>
    <t>Price of the underlying asset at maturity</t>
  </si>
  <si>
    <t>Data for the figure Bear spread value as a function of the price of the underlying asset at maturity</t>
  </si>
  <si>
    <t>Premium of the bear spread</t>
  </si>
  <si>
    <t>Premium of the long put option</t>
  </si>
  <si>
    <t>Premium of the short put option</t>
  </si>
  <si>
    <t>Option pricing (Black Scholes Merton model)</t>
  </si>
  <si>
    <t>Dividend yield (q)</t>
  </si>
  <si>
    <t xml:space="preserve">Risk free rate (r) </t>
  </si>
  <si>
    <t>Volatility (σ)</t>
  </si>
  <si>
    <r>
      <t>Price of the underlying asset (S</t>
    </r>
    <r>
      <rPr>
        <vertAlign val="subscript"/>
        <sz val="11"/>
        <color theme="1"/>
        <rFont val="Arial"/>
        <family val="2"/>
      </rPr>
      <t>0</t>
    </r>
    <r>
      <rPr>
        <sz val="11"/>
        <color theme="1"/>
        <rFont val="Arial"/>
        <family val="2"/>
      </rPr>
      <t>)</t>
    </r>
  </si>
  <si>
    <t xml:space="preserve">Market data	</t>
  </si>
  <si>
    <t xml:space="preserve"> (in years)</t>
  </si>
  <si>
    <t>Maturity of the call opitons (T)</t>
  </si>
  <si>
    <t>Strike of the long put option (K2)</t>
  </si>
  <si>
    <t>Strike of the short put option (K1)</t>
  </si>
  <si>
    <t>Characterisitics of the product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</si>
</sst>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₹&quot;* #,##0.00_);_(&quot;₹&quot;* \(#,##0.00\);_(&quot;₹&quot;* &quot;-&quot;??_);_(@_)"/>
    <numFmt numFmtId="164" formatCode="_([$€-2]\ * #,##0.00_);_([$€-2]\ * \(#,##0.00\);_([$€-2]\ * &quot;-&quot;??_);_(@_)"/>
    <numFmt numFmtId="165" formatCode="#,##0.00\ &quot;€&quot;"/>
    <numFmt numFmtId="166" formatCode="0.000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rgb="FFFF0000"/>
      <name val="Avenir Book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vertAlign val="subscript"/>
      <sz val="11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164" fontId="0" fillId="0" borderId="0" xfId="0" applyNumberFormat="1"/>
    <xf numFmtId="164" fontId="2" fillId="0" borderId="0" xfId="0" applyNumberFormat="1" applyFont="1"/>
    <xf numFmtId="165" fontId="2" fillId="2" borderId="1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0" xfId="0" applyFont="1"/>
    <xf numFmtId="0" fontId="2" fillId="2" borderId="0" xfId="0" applyFont="1" applyFill="1"/>
    <xf numFmtId="0" fontId="5" fillId="2" borderId="0" xfId="0" applyFont="1" applyFill="1"/>
    <xf numFmtId="0" fontId="5" fillId="0" borderId="0" xfId="0" applyFont="1"/>
    <xf numFmtId="166" fontId="2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/>
    <xf numFmtId="165" fontId="2" fillId="2" borderId="0" xfId="1" applyNumberFormat="1" applyFont="1" applyFill="1" applyBorder="1" applyAlignment="1">
      <alignment horizontal="center"/>
    </xf>
    <xf numFmtId="0" fontId="6" fillId="2" borderId="0" xfId="0" applyFont="1" applyFill="1"/>
    <xf numFmtId="9" fontId="2" fillId="2" borderId="0" xfId="0" applyNumberFormat="1" applyFont="1" applyFill="1" applyAlignment="1">
      <alignment horizontal="center"/>
    </xf>
    <xf numFmtId="9" fontId="2" fillId="2" borderId="0" xfId="2" applyFont="1" applyFill="1" applyBorder="1" applyAlignment="1">
      <alignment horizontal="center" vertical="center"/>
    </xf>
    <xf numFmtId="165" fontId="2" fillId="2" borderId="0" xfId="1" applyNumberFormat="1" applyFont="1" applyFill="1" applyBorder="1" applyAlignment="1">
      <alignment horizontal="center" vertical="center"/>
    </xf>
    <xf numFmtId="166" fontId="2" fillId="2" borderId="0" xfId="0" applyNumberFormat="1" applyFont="1" applyFill="1" applyAlignment="1">
      <alignment horizontal="center"/>
    </xf>
    <xf numFmtId="0" fontId="9" fillId="0" borderId="0" xfId="0" applyFont="1"/>
    <xf numFmtId="9" fontId="5" fillId="2" borderId="1" xfId="0" applyNumberFormat="1" applyFont="1" applyFill="1" applyBorder="1" applyAlignment="1">
      <alignment horizontal="center"/>
    </xf>
    <xf numFmtId="9" fontId="5" fillId="2" borderId="1" xfId="0" applyNumberFormat="1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 sz="1600" b="1" i="0" u="none" strike="noStrike" baseline="0">
                <a:effectLst/>
              </a:rPr>
              <a:t>Profit and loss function of a b</a:t>
            </a:r>
            <a:r>
              <a:rPr lang="en-GB" sz="1600" b="1">
                <a:solidFill>
                  <a:schemeClr val="tx1"/>
                </a:solidFill>
              </a:rPr>
              <a:t>ear spread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947265786741412E-2"/>
          <c:y val="7.7723140068986757E-2"/>
          <c:w val="0.88955029428232135"/>
          <c:h val="0.79217897082271538"/>
        </c:manualLayout>
      </c:layout>
      <c:lineChart>
        <c:grouping val="standard"/>
        <c:varyColors val="0"/>
        <c:ser>
          <c:idx val="1"/>
          <c:order val="0"/>
          <c:tx>
            <c:strRef>
              <c:f>'Bear Spread'!$C$29</c:f>
              <c:strCache>
                <c:ptCount val="1"/>
                <c:pt idx="0">
                  <c:v>Long put</c:v>
                </c:pt>
              </c:strCache>
            </c:strRef>
          </c:tx>
          <c:spPr>
            <a:ln w="28575" cap="rnd">
              <a:solidFill>
                <a:srgbClr val="002060">
                  <a:alpha val="80000"/>
                </a:srgb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'Bear Spread'!$B$30:$B$130</c:f>
              <c:numCache>
                <c:formatCode>#,##0.00\ "€"</c:formatCode>
                <c:ptCount val="1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</c:numCache>
            </c:numRef>
          </c:cat>
          <c:val>
            <c:numRef>
              <c:f>'Bear Spread'!$C$30:$C$130</c:f>
              <c:numCache>
                <c:formatCode>#,##0.00\ "€"</c:formatCode>
                <c:ptCount val="101"/>
                <c:pt idx="0">
                  <c:v>47.735815756820244</c:v>
                </c:pt>
                <c:pt idx="1">
                  <c:v>46.735815756820244</c:v>
                </c:pt>
                <c:pt idx="2">
                  <c:v>45.735815756820244</c:v>
                </c:pt>
                <c:pt idx="3">
                  <c:v>44.735815756820244</c:v>
                </c:pt>
                <c:pt idx="4">
                  <c:v>43.735815756820244</c:v>
                </c:pt>
                <c:pt idx="5">
                  <c:v>42.735815756820244</c:v>
                </c:pt>
                <c:pt idx="6">
                  <c:v>41.735815756820244</c:v>
                </c:pt>
                <c:pt idx="7">
                  <c:v>40.735815756820244</c:v>
                </c:pt>
                <c:pt idx="8">
                  <c:v>39.735815756820244</c:v>
                </c:pt>
                <c:pt idx="9">
                  <c:v>38.735815756820244</c:v>
                </c:pt>
                <c:pt idx="10">
                  <c:v>37.735815756820244</c:v>
                </c:pt>
                <c:pt idx="11">
                  <c:v>36.735815756820244</c:v>
                </c:pt>
                <c:pt idx="12">
                  <c:v>35.735815756820244</c:v>
                </c:pt>
                <c:pt idx="13">
                  <c:v>34.735815756820244</c:v>
                </c:pt>
                <c:pt idx="14">
                  <c:v>33.735815756820244</c:v>
                </c:pt>
                <c:pt idx="15">
                  <c:v>32.735815756820244</c:v>
                </c:pt>
                <c:pt idx="16">
                  <c:v>31.735815756820244</c:v>
                </c:pt>
                <c:pt idx="17">
                  <c:v>30.735815756820244</c:v>
                </c:pt>
                <c:pt idx="18">
                  <c:v>29.735815756820244</c:v>
                </c:pt>
                <c:pt idx="19">
                  <c:v>28.735815756820244</c:v>
                </c:pt>
                <c:pt idx="20">
                  <c:v>27.735815756820244</c:v>
                </c:pt>
                <c:pt idx="21">
                  <c:v>26.735815756820244</c:v>
                </c:pt>
                <c:pt idx="22">
                  <c:v>25.735815756820244</c:v>
                </c:pt>
                <c:pt idx="23">
                  <c:v>24.735815756820244</c:v>
                </c:pt>
                <c:pt idx="24">
                  <c:v>23.735815756820244</c:v>
                </c:pt>
                <c:pt idx="25">
                  <c:v>22.735815756820244</c:v>
                </c:pt>
                <c:pt idx="26">
                  <c:v>21.735815756820244</c:v>
                </c:pt>
                <c:pt idx="27">
                  <c:v>20.735815756820244</c:v>
                </c:pt>
                <c:pt idx="28">
                  <c:v>19.735815756820244</c:v>
                </c:pt>
                <c:pt idx="29">
                  <c:v>18.735815756820244</c:v>
                </c:pt>
                <c:pt idx="30">
                  <c:v>17.735815756820244</c:v>
                </c:pt>
                <c:pt idx="31">
                  <c:v>16.735815756820244</c:v>
                </c:pt>
                <c:pt idx="32">
                  <c:v>15.735815756820244</c:v>
                </c:pt>
                <c:pt idx="33">
                  <c:v>14.735815756820244</c:v>
                </c:pt>
                <c:pt idx="34">
                  <c:v>13.735815756820244</c:v>
                </c:pt>
                <c:pt idx="35">
                  <c:v>12.735815756820244</c:v>
                </c:pt>
                <c:pt idx="36">
                  <c:v>11.735815756820244</c:v>
                </c:pt>
                <c:pt idx="37">
                  <c:v>10.735815756820244</c:v>
                </c:pt>
                <c:pt idx="38">
                  <c:v>9.7358157568202444</c:v>
                </c:pt>
                <c:pt idx="39">
                  <c:v>8.7358157568202444</c:v>
                </c:pt>
                <c:pt idx="40">
                  <c:v>7.7358157568202444</c:v>
                </c:pt>
                <c:pt idx="41">
                  <c:v>6.7358157568202444</c:v>
                </c:pt>
                <c:pt idx="42">
                  <c:v>5.7358157568202444</c:v>
                </c:pt>
                <c:pt idx="43">
                  <c:v>4.7358157568202444</c:v>
                </c:pt>
                <c:pt idx="44">
                  <c:v>3.7358157568202444</c:v>
                </c:pt>
                <c:pt idx="45">
                  <c:v>2.7358157568202444</c:v>
                </c:pt>
                <c:pt idx="46">
                  <c:v>1.7358157568202444</c:v>
                </c:pt>
                <c:pt idx="47">
                  <c:v>0.73581575682024436</c:v>
                </c:pt>
                <c:pt idx="48">
                  <c:v>-0.26418424317975564</c:v>
                </c:pt>
                <c:pt idx="49">
                  <c:v>-1.2641842431797556</c:v>
                </c:pt>
                <c:pt idx="50">
                  <c:v>-2.2641842431797556</c:v>
                </c:pt>
                <c:pt idx="51">
                  <c:v>-3.2641842431797556</c:v>
                </c:pt>
                <c:pt idx="52">
                  <c:v>-4.2641842431797556</c:v>
                </c:pt>
                <c:pt idx="53">
                  <c:v>-5.2641842431797556</c:v>
                </c:pt>
                <c:pt idx="54">
                  <c:v>-6.2641842431797556</c:v>
                </c:pt>
                <c:pt idx="55">
                  <c:v>-7.2641842431797556</c:v>
                </c:pt>
                <c:pt idx="56">
                  <c:v>-7.2641842431797556</c:v>
                </c:pt>
                <c:pt idx="57">
                  <c:v>-7.2641842431797556</c:v>
                </c:pt>
                <c:pt idx="58">
                  <c:v>-7.2641842431797556</c:v>
                </c:pt>
                <c:pt idx="59">
                  <c:v>-7.2641842431797556</c:v>
                </c:pt>
                <c:pt idx="60">
                  <c:v>-7.2641842431797556</c:v>
                </c:pt>
                <c:pt idx="61">
                  <c:v>-7.2641842431797556</c:v>
                </c:pt>
                <c:pt idx="62">
                  <c:v>-7.2641842431797556</c:v>
                </c:pt>
                <c:pt idx="63">
                  <c:v>-7.2641842431797556</c:v>
                </c:pt>
                <c:pt idx="64">
                  <c:v>-7.2641842431797556</c:v>
                </c:pt>
                <c:pt idx="65">
                  <c:v>-7.2641842431797556</c:v>
                </c:pt>
                <c:pt idx="66">
                  <c:v>-7.2641842431797556</c:v>
                </c:pt>
                <c:pt idx="67">
                  <c:v>-7.2641842431797556</c:v>
                </c:pt>
                <c:pt idx="68">
                  <c:v>-7.2641842431797556</c:v>
                </c:pt>
                <c:pt idx="69">
                  <c:v>-7.2641842431797556</c:v>
                </c:pt>
                <c:pt idx="70">
                  <c:v>-7.2641842431797556</c:v>
                </c:pt>
                <c:pt idx="71">
                  <c:v>-7.2641842431797556</c:v>
                </c:pt>
                <c:pt idx="72">
                  <c:v>-7.2641842431797556</c:v>
                </c:pt>
                <c:pt idx="73">
                  <c:v>-7.2641842431797556</c:v>
                </c:pt>
                <c:pt idx="74">
                  <c:v>-7.2641842431797556</c:v>
                </c:pt>
                <c:pt idx="75">
                  <c:v>-7.2641842431797556</c:v>
                </c:pt>
                <c:pt idx="76">
                  <c:v>-7.2641842431797556</c:v>
                </c:pt>
                <c:pt idx="77">
                  <c:v>-7.2641842431797556</c:v>
                </c:pt>
                <c:pt idx="78">
                  <c:v>-7.2641842431797556</c:v>
                </c:pt>
                <c:pt idx="79">
                  <c:v>-7.2641842431797556</c:v>
                </c:pt>
                <c:pt idx="80">
                  <c:v>-7.2641842431797556</c:v>
                </c:pt>
                <c:pt idx="81">
                  <c:v>-7.2641842431797556</c:v>
                </c:pt>
                <c:pt idx="82">
                  <c:v>-7.2641842431797556</c:v>
                </c:pt>
                <c:pt idx="83">
                  <c:v>-7.2641842431797556</c:v>
                </c:pt>
                <c:pt idx="84">
                  <c:v>-7.2641842431797556</c:v>
                </c:pt>
                <c:pt idx="85">
                  <c:v>-7.2641842431797556</c:v>
                </c:pt>
                <c:pt idx="86">
                  <c:v>-7.2641842431797556</c:v>
                </c:pt>
                <c:pt idx="87">
                  <c:v>-7.2641842431797556</c:v>
                </c:pt>
                <c:pt idx="88">
                  <c:v>-7.2641842431797556</c:v>
                </c:pt>
                <c:pt idx="89">
                  <c:v>-7.2641842431797556</c:v>
                </c:pt>
                <c:pt idx="90">
                  <c:v>-7.2641842431797556</c:v>
                </c:pt>
                <c:pt idx="91">
                  <c:v>-7.2641842431797556</c:v>
                </c:pt>
                <c:pt idx="92">
                  <c:v>-7.2641842431797556</c:v>
                </c:pt>
                <c:pt idx="93">
                  <c:v>-7.2641842431797556</c:v>
                </c:pt>
                <c:pt idx="94">
                  <c:v>-7.2641842431797556</c:v>
                </c:pt>
                <c:pt idx="95">
                  <c:v>-7.2641842431797556</c:v>
                </c:pt>
                <c:pt idx="96">
                  <c:v>-7.2641842431797556</c:v>
                </c:pt>
                <c:pt idx="97">
                  <c:v>-7.2641842431797556</c:v>
                </c:pt>
                <c:pt idx="98">
                  <c:v>-7.2641842431797556</c:v>
                </c:pt>
                <c:pt idx="99">
                  <c:v>-7.2641842431797556</c:v>
                </c:pt>
                <c:pt idx="100">
                  <c:v>-7.2641842431797556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16-6E4E-AFA8-4E3051142F0C}"/>
            </c:ext>
          </c:extLst>
        </c:ser>
        <c:ser>
          <c:idx val="2"/>
          <c:order val="1"/>
          <c:tx>
            <c:strRef>
              <c:f>'Bear Spread'!$D$29</c:f>
              <c:strCache>
                <c:ptCount val="1"/>
                <c:pt idx="0">
                  <c:v>Short put</c:v>
                </c:pt>
              </c:strCache>
            </c:strRef>
          </c:tx>
          <c:spPr>
            <a:ln w="28575" cap="rnd">
              <a:solidFill>
                <a:srgbClr val="FF0000">
                  <a:alpha val="80000"/>
                </a:srgb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'Bear Spread'!$B$30:$B$130</c:f>
              <c:numCache>
                <c:formatCode>#,##0.00\ "€"</c:formatCode>
                <c:ptCount val="1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</c:numCache>
            </c:numRef>
          </c:cat>
          <c:val>
            <c:numRef>
              <c:f>'Bear Spread'!$D$30:$D$130</c:f>
              <c:numCache>
                <c:formatCode>#,##0.00\ "€"</c:formatCode>
                <c:ptCount val="101"/>
                <c:pt idx="0">
                  <c:v>-39.143545918427293</c:v>
                </c:pt>
                <c:pt idx="1">
                  <c:v>-38.143545918427293</c:v>
                </c:pt>
                <c:pt idx="2">
                  <c:v>-37.143545918427293</c:v>
                </c:pt>
                <c:pt idx="3">
                  <c:v>-36.143545918427293</c:v>
                </c:pt>
                <c:pt idx="4">
                  <c:v>-35.143545918427293</c:v>
                </c:pt>
                <c:pt idx="5">
                  <c:v>-34.143545918427293</c:v>
                </c:pt>
                <c:pt idx="6">
                  <c:v>-33.143545918427293</c:v>
                </c:pt>
                <c:pt idx="7">
                  <c:v>-32.143545918427293</c:v>
                </c:pt>
                <c:pt idx="8">
                  <c:v>-31.143545918427293</c:v>
                </c:pt>
                <c:pt idx="9">
                  <c:v>-30.143545918427293</c:v>
                </c:pt>
                <c:pt idx="10">
                  <c:v>-29.143545918427293</c:v>
                </c:pt>
                <c:pt idx="11">
                  <c:v>-28.143545918427293</c:v>
                </c:pt>
                <c:pt idx="12">
                  <c:v>-27.143545918427293</c:v>
                </c:pt>
                <c:pt idx="13">
                  <c:v>-26.143545918427293</c:v>
                </c:pt>
                <c:pt idx="14">
                  <c:v>-25.143545918427293</c:v>
                </c:pt>
                <c:pt idx="15">
                  <c:v>-24.143545918427293</c:v>
                </c:pt>
                <c:pt idx="16">
                  <c:v>-23.143545918427293</c:v>
                </c:pt>
                <c:pt idx="17">
                  <c:v>-22.143545918427293</c:v>
                </c:pt>
                <c:pt idx="18">
                  <c:v>-21.143545918427293</c:v>
                </c:pt>
                <c:pt idx="19">
                  <c:v>-20.143545918427293</c:v>
                </c:pt>
                <c:pt idx="20">
                  <c:v>-19.143545918427293</c:v>
                </c:pt>
                <c:pt idx="21">
                  <c:v>-18.143545918427293</c:v>
                </c:pt>
                <c:pt idx="22">
                  <c:v>-17.143545918427293</c:v>
                </c:pt>
                <c:pt idx="23">
                  <c:v>-16.143545918427293</c:v>
                </c:pt>
                <c:pt idx="24">
                  <c:v>-15.143545918427295</c:v>
                </c:pt>
                <c:pt idx="25">
                  <c:v>-14.143545918427295</c:v>
                </c:pt>
                <c:pt idx="26">
                  <c:v>-13.143545918427295</c:v>
                </c:pt>
                <c:pt idx="27">
                  <c:v>-12.143545918427295</c:v>
                </c:pt>
                <c:pt idx="28">
                  <c:v>-11.143545918427295</c:v>
                </c:pt>
                <c:pt idx="29">
                  <c:v>-10.143545918427295</c:v>
                </c:pt>
                <c:pt idx="30">
                  <c:v>-9.1435459184272947</c:v>
                </c:pt>
                <c:pt idx="31">
                  <c:v>-8.1435459184272947</c:v>
                </c:pt>
                <c:pt idx="32">
                  <c:v>-7.1435459184272947</c:v>
                </c:pt>
                <c:pt idx="33">
                  <c:v>-6.1435459184272947</c:v>
                </c:pt>
                <c:pt idx="34">
                  <c:v>-5.1435459184272947</c:v>
                </c:pt>
                <c:pt idx="35">
                  <c:v>-4.1435459184272947</c:v>
                </c:pt>
                <c:pt idx="36">
                  <c:v>-3.1435459184272947</c:v>
                </c:pt>
                <c:pt idx="37">
                  <c:v>-2.1435459184272947</c:v>
                </c:pt>
                <c:pt idx="38">
                  <c:v>-1.1435459184272947</c:v>
                </c:pt>
                <c:pt idx="39">
                  <c:v>-0.14354591842729469</c:v>
                </c:pt>
                <c:pt idx="40">
                  <c:v>0.85645408157270531</c:v>
                </c:pt>
                <c:pt idx="41">
                  <c:v>0.85645408157270531</c:v>
                </c:pt>
                <c:pt idx="42">
                  <c:v>0.85645408157270531</c:v>
                </c:pt>
                <c:pt idx="43">
                  <c:v>0.85645408157270531</c:v>
                </c:pt>
                <c:pt idx="44">
                  <c:v>0.85645408157270531</c:v>
                </c:pt>
                <c:pt idx="45">
                  <c:v>0.85645408157270531</c:v>
                </c:pt>
                <c:pt idx="46">
                  <c:v>0.85645408157270531</c:v>
                </c:pt>
                <c:pt idx="47">
                  <c:v>0.85645408157270531</c:v>
                </c:pt>
                <c:pt idx="48">
                  <c:v>0.85645408157270531</c:v>
                </c:pt>
                <c:pt idx="49">
                  <c:v>0.85645408157270531</c:v>
                </c:pt>
                <c:pt idx="50">
                  <c:v>0.85645408157270531</c:v>
                </c:pt>
                <c:pt idx="51">
                  <c:v>0.85645408157270531</c:v>
                </c:pt>
                <c:pt idx="52">
                  <c:v>0.85645408157270531</c:v>
                </c:pt>
                <c:pt idx="53">
                  <c:v>0.85645408157270531</c:v>
                </c:pt>
                <c:pt idx="54">
                  <c:v>0.85645408157270531</c:v>
                </c:pt>
                <c:pt idx="55">
                  <c:v>0.85645408157270531</c:v>
                </c:pt>
                <c:pt idx="56">
                  <c:v>0.85645408157270531</c:v>
                </c:pt>
                <c:pt idx="57">
                  <c:v>0.85645408157270531</c:v>
                </c:pt>
                <c:pt idx="58">
                  <c:v>0.85645408157270531</c:v>
                </c:pt>
                <c:pt idx="59">
                  <c:v>0.85645408157270531</c:v>
                </c:pt>
                <c:pt idx="60">
                  <c:v>0.85645408157270531</c:v>
                </c:pt>
                <c:pt idx="61">
                  <c:v>0.85645408157270531</c:v>
                </c:pt>
                <c:pt idx="62">
                  <c:v>0.85645408157270531</c:v>
                </c:pt>
                <c:pt idx="63">
                  <c:v>0.85645408157270531</c:v>
                </c:pt>
                <c:pt idx="64">
                  <c:v>0.85645408157270531</c:v>
                </c:pt>
                <c:pt idx="65">
                  <c:v>0.85645408157270531</c:v>
                </c:pt>
                <c:pt idx="66">
                  <c:v>0.85645408157270531</c:v>
                </c:pt>
                <c:pt idx="67">
                  <c:v>0.85645408157270531</c:v>
                </c:pt>
                <c:pt idx="68">
                  <c:v>0.85645408157270531</c:v>
                </c:pt>
                <c:pt idx="69">
                  <c:v>0.85645408157270531</c:v>
                </c:pt>
                <c:pt idx="70">
                  <c:v>0.85645408157270531</c:v>
                </c:pt>
                <c:pt idx="71">
                  <c:v>0.85645408157270531</c:v>
                </c:pt>
                <c:pt idx="72">
                  <c:v>0.85645408157270531</c:v>
                </c:pt>
                <c:pt idx="73">
                  <c:v>0.85645408157270531</c:v>
                </c:pt>
                <c:pt idx="74">
                  <c:v>0.85645408157270531</c:v>
                </c:pt>
                <c:pt idx="75">
                  <c:v>0.85645408157270531</c:v>
                </c:pt>
                <c:pt idx="76">
                  <c:v>0.85645408157270531</c:v>
                </c:pt>
                <c:pt idx="77">
                  <c:v>0.85645408157270531</c:v>
                </c:pt>
                <c:pt idx="78">
                  <c:v>0.85645408157270531</c:v>
                </c:pt>
                <c:pt idx="79">
                  <c:v>0.85645408157270531</c:v>
                </c:pt>
                <c:pt idx="80">
                  <c:v>0.85645408157270531</c:v>
                </c:pt>
                <c:pt idx="81">
                  <c:v>0.85645408157270531</c:v>
                </c:pt>
                <c:pt idx="82">
                  <c:v>0.85645408157270531</c:v>
                </c:pt>
                <c:pt idx="83">
                  <c:v>0.85645408157270531</c:v>
                </c:pt>
                <c:pt idx="84">
                  <c:v>0.85645408157270531</c:v>
                </c:pt>
                <c:pt idx="85">
                  <c:v>0.85645408157270531</c:v>
                </c:pt>
                <c:pt idx="86">
                  <c:v>0.85645408157270531</c:v>
                </c:pt>
                <c:pt idx="87">
                  <c:v>0.85645408157270531</c:v>
                </c:pt>
                <c:pt idx="88">
                  <c:v>0.85645408157270531</c:v>
                </c:pt>
                <c:pt idx="89">
                  <c:v>0.85645408157270531</c:v>
                </c:pt>
                <c:pt idx="90">
                  <c:v>0.85645408157270531</c:v>
                </c:pt>
                <c:pt idx="91">
                  <c:v>0.85645408157270531</c:v>
                </c:pt>
                <c:pt idx="92">
                  <c:v>0.85645408157270531</c:v>
                </c:pt>
                <c:pt idx="93">
                  <c:v>0.85645408157270531</c:v>
                </c:pt>
                <c:pt idx="94">
                  <c:v>0.85645408157270531</c:v>
                </c:pt>
                <c:pt idx="95">
                  <c:v>0.85645408157270531</c:v>
                </c:pt>
                <c:pt idx="96">
                  <c:v>0.85645408157270531</c:v>
                </c:pt>
                <c:pt idx="97">
                  <c:v>0.85645408157270531</c:v>
                </c:pt>
                <c:pt idx="98">
                  <c:v>0.85645408157270531</c:v>
                </c:pt>
                <c:pt idx="99">
                  <c:v>0.85645408157270531</c:v>
                </c:pt>
                <c:pt idx="100">
                  <c:v>0.85645408157270531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16-6E4E-AFA8-4E3051142F0C}"/>
            </c:ext>
          </c:extLst>
        </c:ser>
        <c:ser>
          <c:idx val="3"/>
          <c:order val="2"/>
          <c:tx>
            <c:strRef>
              <c:f>'Bear Spread'!$E$29</c:f>
              <c:strCache>
                <c:ptCount val="1"/>
                <c:pt idx="0">
                  <c:v>Bear spread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'Bear Spread'!$B$30:$B$130</c:f>
              <c:numCache>
                <c:formatCode>#,##0.00\ "€"</c:formatCode>
                <c:ptCount val="1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</c:numCache>
            </c:numRef>
          </c:cat>
          <c:val>
            <c:numRef>
              <c:f>'Bear Spread'!$E$30:$E$130</c:f>
              <c:numCache>
                <c:formatCode>#,##0.00\ "€"</c:formatCode>
                <c:ptCount val="101"/>
                <c:pt idx="0">
                  <c:v>8.5922698383929514</c:v>
                </c:pt>
                <c:pt idx="1">
                  <c:v>8.5922698383929514</c:v>
                </c:pt>
                <c:pt idx="2">
                  <c:v>8.5922698383929514</c:v>
                </c:pt>
                <c:pt idx="3">
                  <c:v>8.5922698383929514</c:v>
                </c:pt>
                <c:pt idx="4">
                  <c:v>8.5922698383929514</c:v>
                </c:pt>
                <c:pt idx="5">
                  <c:v>8.5922698383929514</c:v>
                </c:pt>
                <c:pt idx="6">
                  <c:v>8.5922698383929514</c:v>
                </c:pt>
                <c:pt idx="7">
                  <c:v>8.5922698383929514</c:v>
                </c:pt>
                <c:pt idx="8">
                  <c:v>8.5922698383929514</c:v>
                </c:pt>
                <c:pt idx="9">
                  <c:v>8.5922698383929514</c:v>
                </c:pt>
                <c:pt idx="10">
                  <c:v>8.5922698383929514</c:v>
                </c:pt>
                <c:pt idx="11">
                  <c:v>8.5922698383929514</c:v>
                </c:pt>
                <c:pt idx="12">
                  <c:v>8.5922698383929514</c:v>
                </c:pt>
                <c:pt idx="13">
                  <c:v>8.5922698383929514</c:v>
                </c:pt>
                <c:pt idx="14">
                  <c:v>8.5922698383929514</c:v>
                </c:pt>
                <c:pt idx="15">
                  <c:v>8.5922698383929514</c:v>
                </c:pt>
                <c:pt idx="16">
                  <c:v>8.5922698383929514</c:v>
                </c:pt>
                <c:pt idx="17">
                  <c:v>8.5922698383929514</c:v>
                </c:pt>
                <c:pt idx="18">
                  <c:v>8.5922698383929514</c:v>
                </c:pt>
                <c:pt idx="19">
                  <c:v>8.5922698383929514</c:v>
                </c:pt>
                <c:pt idx="20">
                  <c:v>8.5922698383929514</c:v>
                </c:pt>
                <c:pt idx="21">
                  <c:v>8.5922698383929514</c:v>
                </c:pt>
                <c:pt idx="22">
                  <c:v>8.5922698383929514</c:v>
                </c:pt>
                <c:pt idx="23">
                  <c:v>8.5922698383929514</c:v>
                </c:pt>
                <c:pt idx="24">
                  <c:v>8.5922698383929497</c:v>
                </c:pt>
                <c:pt idx="25">
                  <c:v>8.5922698383929497</c:v>
                </c:pt>
                <c:pt idx="26">
                  <c:v>8.5922698383929497</c:v>
                </c:pt>
                <c:pt idx="27">
                  <c:v>8.5922698383929497</c:v>
                </c:pt>
                <c:pt idx="28">
                  <c:v>8.5922698383929497</c:v>
                </c:pt>
                <c:pt idx="29">
                  <c:v>8.5922698383929497</c:v>
                </c:pt>
                <c:pt idx="30">
                  <c:v>8.5922698383929497</c:v>
                </c:pt>
                <c:pt idx="31">
                  <c:v>8.5922698383929497</c:v>
                </c:pt>
                <c:pt idx="32">
                  <c:v>8.5922698383929497</c:v>
                </c:pt>
                <c:pt idx="33">
                  <c:v>8.5922698383929497</c:v>
                </c:pt>
                <c:pt idx="34">
                  <c:v>8.5922698383929497</c:v>
                </c:pt>
                <c:pt idx="35">
                  <c:v>8.5922698383929497</c:v>
                </c:pt>
                <c:pt idx="36">
                  <c:v>8.5922698383929497</c:v>
                </c:pt>
                <c:pt idx="37">
                  <c:v>8.5922698383929497</c:v>
                </c:pt>
                <c:pt idx="38">
                  <c:v>8.5922698383929497</c:v>
                </c:pt>
                <c:pt idx="39">
                  <c:v>8.5922698383929497</c:v>
                </c:pt>
                <c:pt idx="40">
                  <c:v>8.5922698383929497</c:v>
                </c:pt>
                <c:pt idx="41">
                  <c:v>7.5922698383929497</c:v>
                </c:pt>
                <c:pt idx="42">
                  <c:v>6.5922698383929497</c:v>
                </c:pt>
                <c:pt idx="43">
                  <c:v>5.5922698383929497</c:v>
                </c:pt>
                <c:pt idx="44">
                  <c:v>4.5922698383929497</c:v>
                </c:pt>
                <c:pt idx="45">
                  <c:v>3.5922698383929497</c:v>
                </c:pt>
                <c:pt idx="46">
                  <c:v>2.5922698383929497</c:v>
                </c:pt>
                <c:pt idx="47">
                  <c:v>1.5922698383929497</c:v>
                </c:pt>
                <c:pt idx="48">
                  <c:v>0.59226983839294967</c:v>
                </c:pt>
                <c:pt idx="49">
                  <c:v>-0.40773016160705033</c:v>
                </c:pt>
                <c:pt idx="50">
                  <c:v>-1.4077301616070503</c:v>
                </c:pt>
                <c:pt idx="51">
                  <c:v>-2.4077301616070503</c:v>
                </c:pt>
                <c:pt idx="52">
                  <c:v>-3.4077301616070503</c:v>
                </c:pt>
                <c:pt idx="53">
                  <c:v>-4.4077301616070503</c:v>
                </c:pt>
                <c:pt idx="54">
                  <c:v>-5.4077301616070503</c:v>
                </c:pt>
                <c:pt idx="55">
                  <c:v>-6.4077301616070503</c:v>
                </c:pt>
                <c:pt idx="56">
                  <c:v>-6.4077301616070503</c:v>
                </c:pt>
                <c:pt idx="57">
                  <c:v>-6.4077301616070503</c:v>
                </c:pt>
                <c:pt idx="58">
                  <c:v>-6.4077301616070503</c:v>
                </c:pt>
                <c:pt idx="59">
                  <c:v>-6.4077301616070503</c:v>
                </c:pt>
                <c:pt idx="60">
                  <c:v>-6.4077301616070503</c:v>
                </c:pt>
                <c:pt idx="61">
                  <c:v>-6.4077301616070503</c:v>
                </c:pt>
                <c:pt idx="62">
                  <c:v>-6.4077301616070503</c:v>
                </c:pt>
                <c:pt idx="63">
                  <c:v>-6.4077301616070503</c:v>
                </c:pt>
                <c:pt idx="64">
                  <c:v>-6.4077301616070503</c:v>
                </c:pt>
                <c:pt idx="65">
                  <c:v>-6.4077301616070503</c:v>
                </c:pt>
                <c:pt idx="66">
                  <c:v>-6.4077301616070503</c:v>
                </c:pt>
                <c:pt idx="67">
                  <c:v>-6.4077301616070503</c:v>
                </c:pt>
                <c:pt idx="68">
                  <c:v>-6.4077301616070503</c:v>
                </c:pt>
                <c:pt idx="69">
                  <c:v>-6.4077301616070503</c:v>
                </c:pt>
                <c:pt idx="70">
                  <c:v>-6.4077301616070503</c:v>
                </c:pt>
                <c:pt idx="71">
                  <c:v>-6.4077301616070503</c:v>
                </c:pt>
                <c:pt idx="72">
                  <c:v>-6.4077301616070503</c:v>
                </c:pt>
                <c:pt idx="73">
                  <c:v>-6.4077301616070503</c:v>
                </c:pt>
                <c:pt idx="74">
                  <c:v>-6.4077301616070503</c:v>
                </c:pt>
                <c:pt idx="75">
                  <c:v>-6.4077301616070503</c:v>
                </c:pt>
                <c:pt idx="76">
                  <c:v>-6.4077301616070503</c:v>
                </c:pt>
                <c:pt idx="77">
                  <c:v>-6.4077301616070503</c:v>
                </c:pt>
                <c:pt idx="78">
                  <c:v>-6.4077301616070503</c:v>
                </c:pt>
                <c:pt idx="79">
                  <c:v>-6.4077301616070503</c:v>
                </c:pt>
                <c:pt idx="80">
                  <c:v>-6.4077301616070503</c:v>
                </c:pt>
                <c:pt idx="81">
                  <c:v>-6.4077301616070503</c:v>
                </c:pt>
                <c:pt idx="82">
                  <c:v>-6.4077301616070503</c:v>
                </c:pt>
                <c:pt idx="83">
                  <c:v>-6.4077301616070503</c:v>
                </c:pt>
                <c:pt idx="84">
                  <c:v>-6.4077301616070503</c:v>
                </c:pt>
                <c:pt idx="85">
                  <c:v>-6.4077301616070503</c:v>
                </c:pt>
                <c:pt idx="86">
                  <c:v>-6.4077301616070503</c:v>
                </c:pt>
                <c:pt idx="87">
                  <c:v>-6.4077301616070503</c:v>
                </c:pt>
                <c:pt idx="88">
                  <c:v>-6.4077301616070503</c:v>
                </c:pt>
                <c:pt idx="89">
                  <c:v>-6.4077301616070503</c:v>
                </c:pt>
                <c:pt idx="90">
                  <c:v>-6.4077301616070503</c:v>
                </c:pt>
                <c:pt idx="91">
                  <c:v>-6.4077301616070503</c:v>
                </c:pt>
                <c:pt idx="92">
                  <c:v>-6.4077301616070503</c:v>
                </c:pt>
                <c:pt idx="93">
                  <c:v>-6.4077301616070503</c:v>
                </c:pt>
                <c:pt idx="94">
                  <c:v>-6.4077301616070503</c:v>
                </c:pt>
                <c:pt idx="95">
                  <c:v>-6.4077301616070503</c:v>
                </c:pt>
                <c:pt idx="96">
                  <c:v>-6.4077301616070503</c:v>
                </c:pt>
                <c:pt idx="97">
                  <c:v>-6.4077301616070503</c:v>
                </c:pt>
                <c:pt idx="98">
                  <c:v>-6.4077301616070503</c:v>
                </c:pt>
                <c:pt idx="99">
                  <c:v>-6.4077301616070503</c:v>
                </c:pt>
                <c:pt idx="100">
                  <c:v>-6.4077301616070503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16-6E4E-AFA8-4E3051142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4927151"/>
        <c:axId val="1595205871"/>
      </c:lineChart>
      <c:catAx>
        <c:axId val="15949271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 b="0" i="0" baseline="0">
                    <a:effectLst/>
                  </a:rPr>
                  <a:t>Price of the underlying asset at maturity</a:t>
                </a:r>
                <a:endParaRPr lang="en-IN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0.3868139808195184"/>
              <c:y val="0.892915558760915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\ [$€-1]_-;\-* #,##0\ [$€-1]_-;_-* &quot;-&quot;\ [$€-1]_-;_-@_-" sourceLinked="0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alpha val="2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5205871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595205871"/>
        <c:scaling>
          <c:orientation val="minMax"/>
          <c:max val="40"/>
          <c:min val="-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>
                    <a:solidFill>
                      <a:schemeClr val="tx1"/>
                    </a:solidFill>
                  </a:rPr>
                  <a:t>Profit/Loss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\ [$€-1]_-;\-* #,##0\ [$€-1]_-;_-* &quot;-&quot;\ [$€-1]_-;_-@_-" sourceLinked="0"/>
        <c:majorTickMark val="none"/>
        <c:minorTickMark val="none"/>
        <c:tickLblPos val="nextTo"/>
        <c:spPr>
          <a:noFill/>
          <a:ln>
            <a:solidFill>
              <a:schemeClr val="bg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49271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7F94A8D-5003-9845-8DB5-63907E96F98C}">
  <sheetPr/>
  <sheetViews>
    <sheetView zoomScale="7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7286" cy="60597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1D986A-D07E-B04B-9434-4CC127E7443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0.39291</cdr:x>
      <cdr:y>0.58368</cdr:y>
    </cdr:from>
    <cdr:to>
      <cdr:x>0.47567</cdr:x>
      <cdr:y>0.64285</cdr:y>
    </cdr:to>
    <cdr:sp macro="" textlink="">
      <cdr:nvSpPr>
        <cdr:cNvPr id="6" name="ZoneTexte 1">
          <a:extLst xmlns:a="http://schemas.openxmlformats.org/drawingml/2006/main">
            <a:ext uri="{FF2B5EF4-FFF2-40B4-BE49-F238E27FC236}">
              <a16:creationId xmlns:a16="http://schemas.microsoft.com/office/drawing/2014/main" id="{CE86578D-BB8A-8944-A8CE-007DE0753AEE}"/>
            </a:ext>
          </a:extLst>
        </cdr:cNvPr>
        <cdr:cNvSpPr txBox="1"/>
      </cdr:nvSpPr>
      <cdr:spPr>
        <a:xfrm xmlns:a="http://schemas.openxmlformats.org/drawingml/2006/main">
          <a:off x="3657600" y="3543300"/>
          <a:ext cx="770477" cy="3592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600" b="1"/>
            <a:t>K</a:t>
          </a:r>
          <a:r>
            <a:rPr lang="fr-FR" sz="1600" b="1" baseline="-25000"/>
            <a:t>1 </a:t>
          </a:r>
          <a:r>
            <a:rPr lang="fr-FR" sz="1600" b="1" baseline="0"/>
            <a:t>= 90€</a:t>
          </a:r>
          <a:r>
            <a:rPr lang="fr-FR" sz="1600" b="1" baseline="-25000"/>
            <a:t> </a:t>
          </a:r>
        </a:p>
      </cdr:txBody>
    </cdr:sp>
  </cdr:relSizeAnchor>
  <cdr:relSizeAnchor xmlns:cdr="http://schemas.openxmlformats.org/drawingml/2006/chartDrawing">
    <cdr:from>
      <cdr:x>0.53292</cdr:x>
      <cdr:y>0.58304</cdr:y>
    </cdr:from>
    <cdr:to>
      <cdr:x>0.61569</cdr:x>
      <cdr:y>0.64222</cdr:y>
    </cdr:to>
    <cdr:sp macro="" textlink="">
      <cdr:nvSpPr>
        <cdr:cNvPr id="7" name="ZoneTexte 1">
          <a:extLst xmlns:a="http://schemas.openxmlformats.org/drawingml/2006/main">
            <a:ext uri="{FF2B5EF4-FFF2-40B4-BE49-F238E27FC236}">
              <a16:creationId xmlns:a16="http://schemas.microsoft.com/office/drawing/2014/main" id="{07A40FE0-519A-EE41-9751-9D0F39C75AD9}"/>
            </a:ext>
          </a:extLst>
        </cdr:cNvPr>
        <cdr:cNvSpPr txBox="1"/>
      </cdr:nvSpPr>
      <cdr:spPr>
        <a:xfrm xmlns:a="http://schemas.openxmlformats.org/drawingml/2006/main">
          <a:off x="4960962" y="3539400"/>
          <a:ext cx="770514" cy="3592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600" b="1"/>
            <a:t>K</a:t>
          </a:r>
          <a:r>
            <a:rPr lang="fr-FR" sz="1600" b="1" baseline="-25000"/>
            <a:t>2 </a:t>
          </a:r>
          <a:r>
            <a:rPr lang="fr-FR" sz="1600" b="1" baseline="0"/>
            <a:t>= 105€</a:t>
          </a:r>
          <a:r>
            <a:rPr lang="fr-FR" sz="1600" b="1" baseline="-25000"/>
            <a:t> 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55F11-98C0-604B-AEC4-75B379C2673A}">
  <dimension ref="A1:K130"/>
  <sheetViews>
    <sheetView showGridLines="0" tabSelected="1" zoomScale="75" zoomScaleNormal="66" workbookViewId="0"/>
  </sheetViews>
  <sheetFormatPr baseColWidth="10" defaultRowHeight="16" x14ac:dyDescent="0.2"/>
  <cols>
    <col min="1" max="1" width="4" customWidth="1"/>
    <col min="2" max="2" width="56.1640625" customWidth="1"/>
    <col min="3" max="3" width="19.6640625" customWidth="1"/>
    <col min="4" max="4" width="18.5" customWidth="1"/>
    <col min="5" max="5" width="17" bestFit="1" customWidth="1"/>
    <col min="6" max="6" width="14.83203125" bestFit="1" customWidth="1"/>
    <col min="7" max="7" width="11.1640625" bestFit="1" customWidth="1"/>
    <col min="8" max="8" width="22" bestFit="1" customWidth="1"/>
    <col min="9" max="9" width="11.1640625" bestFit="1" customWidth="1"/>
    <col min="10" max="10" width="27.83203125" bestFit="1" customWidth="1"/>
    <col min="11" max="11" width="14.1640625" bestFit="1" customWidth="1"/>
    <col min="12" max="12" width="25.33203125" bestFit="1" customWidth="1"/>
  </cols>
  <sheetData>
    <row r="1" spans="1:9" ht="18" x14ac:dyDescent="0.2">
      <c r="A1" s="20" t="s">
        <v>0</v>
      </c>
      <c r="C1" s="20"/>
      <c r="D1" s="20"/>
      <c r="E1" s="20"/>
      <c r="F1" s="20"/>
      <c r="G1" s="20"/>
      <c r="H1" s="20"/>
      <c r="I1" s="7"/>
    </row>
    <row r="2" spans="1:9" ht="18" x14ac:dyDescent="0.2">
      <c r="A2" s="20"/>
      <c r="C2" s="20"/>
      <c r="D2" s="20"/>
      <c r="E2" s="20"/>
      <c r="F2" s="20"/>
      <c r="G2" s="20"/>
      <c r="H2" s="20"/>
      <c r="I2" s="7"/>
    </row>
    <row r="3" spans="1:9" ht="18" x14ac:dyDescent="0.2">
      <c r="A3" s="20"/>
      <c r="C3" s="20"/>
      <c r="D3" s="20"/>
      <c r="E3" s="20"/>
      <c r="F3" s="20"/>
      <c r="G3" s="20"/>
      <c r="H3" s="20"/>
      <c r="I3" s="7"/>
    </row>
    <row r="4" spans="1:9" s="13" customFormat="1" x14ac:dyDescent="0.2">
      <c r="B4" s="9" t="s">
        <v>19</v>
      </c>
      <c r="C4" s="9"/>
      <c r="D4" s="9"/>
      <c r="E4" s="7"/>
      <c r="F4" s="10"/>
      <c r="G4" s="10"/>
      <c r="H4" s="10"/>
      <c r="I4" s="7"/>
    </row>
    <row r="5" spans="1:9" s="13" customFormat="1" x14ac:dyDescent="0.2">
      <c r="B5" s="9"/>
      <c r="C5" s="9"/>
      <c r="D5" s="9"/>
      <c r="E5" s="7"/>
      <c r="F5" s="10"/>
      <c r="G5" s="10"/>
      <c r="H5" s="10"/>
      <c r="I5" s="7"/>
    </row>
    <row r="6" spans="1:9" s="13" customFormat="1" x14ac:dyDescent="0.2">
      <c r="B6" s="8" t="s">
        <v>18</v>
      </c>
      <c r="C6" s="14">
        <v>90</v>
      </c>
      <c r="D6" s="8"/>
      <c r="E6" s="7"/>
      <c r="F6" s="10"/>
      <c r="G6" s="10"/>
      <c r="H6" s="10"/>
      <c r="I6" s="7"/>
    </row>
    <row r="7" spans="1:9" s="13" customFormat="1" x14ac:dyDescent="0.2">
      <c r="B7" s="8" t="s">
        <v>17</v>
      </c>
      <c r="C7" s="14">
        <v>105</v>
      </c>
      <c r="D7" s="8"/>
      <c r="E7" s="7"/>
      <c r="F7" s="10"/>
      <c r="G7" s="10"/>
      <c r="H7" s="10"/>
      <c r="I7" s="7"/>
    </row>
    <row r="8" spans="1:9" s="13" customFormat="1" x14ac:dyDescent="0.2">
      <c r="B8" s="8" t="s">
        <v>16</v>
      </c>
      <c r="C8" s="19">
        <f>18/252</f>
        <v>7.1428571428571425E-2</v>
      </c>
      <c r="D8" s="8" t="s">
        <v>15</v>
      </c>
      <c r="E8" s="7"/>
      <c r="F8" s="10"/>
      <c r="G8" s="10"/>
      <c r="H8" s="10"/>
      <c r="I8" s="7"/>
    </row>
    <row r="9" spans="1:9" s="13" customFormat="1" x14ac:dyDescent="0.2">
      <c r="B9" s="8"/>
      <c r="C9" s="19"/>
      <c r="D9" s="8"/>
      <c r="E9" s="7"/>
      <c r="F9" s="10"/>
      <c r="G9" s="10"/>
      <c r="H9" s="10"/>
      <c r="I9" s="7"/>
    </row>
    <row r="10" spans="1:9" x14ac:dyDescent="0.2">
      <c r="B10" s="10"/>
      <c r="C10" s="10"/>
      <c r="D10" s="10"/>
      <c r="E10" s="7"/>
      <c r="F10" s="7"/>
      <c r="G10" s="7"/>
      <c r="H10" s="7"/>
      <c r="I10" s="7"/>
    </row>
    <row r="11" spans="1:9" x14ac:dyDescent="0.2">
      <c r="B11" s="9" t="s">
        <v>14</v>
      </c>
      <c r="C11" s="9"/>
      <c r="D11" s="9"/>
      <c r="E11" s="7"/>
      <c r="F11" s="7"/>
      <c r="G11" s="7"/>
      <c r="H11" s="7"/>
      <c r="I11" s="7"/>
    </row>
    <row r="12" spans="1:9" x14ac:dyDescent="0.2">
      <c r="B12" s="9"/>
      <c r="C12" s="9"/>
      <c r="D12" s="9"/>
      <c r="E12" s="7"/>
      <c r="F12" s="7"/>
      <c r="G12" s="7"/>
      <c r="H12" s="7"/>
      <c r="I12" s="7"/>
    </row>
    <row r="13" spans="1:9" x14ac:dyDescent="0.2">
      <c r="B13" s="9" t="s">
        <v>13</v>
      </c>
      <c r="C13" s="18">
        <v>100</v>
      </c>
      <c r="D13" s="9"/>
      <c r="E13" s="7"/>
      <c r="F13" s="7"/>
      <c r="G13" s="7"/>
      <c r="H13" s="7"/>
      <c r="I13" s="7"/>
    </row>
    <row r="14" spans="1:9" x14ac:dyDescent="0.2">
      <c r="B14" s="8" t="s">
        <v>12</v>
      </c>
      <c r="C14" s="17">
        <v>0.4</v>
      </c>
      <c r="D14" s="8"/>
      <c r="E14" s="7"/>
      <c r="F14" s="7"/>
      <c r="G14" s="7"/>
      <c r="H14" s="7"/>
      <c r="I14" s="7"/>
    </row>
    <row r="15" spans="1:9" x14ac:dyDescent="0.2">
      <c r="B15" s="8" t="s">
        <v>11</v>
      </c>
      <c r="C15" s="17">
        <v>0.01</v>
      </c>
      <c r="D15" s="8"/>
      <c r="E15" s="7"/>
      <c r="F15" s="7"/>
      <c r="G15" s="7"/>
      <c r="H15" s="7"/>
      <c r="I15" s="7"/>
    </row>
    <row r="16" spans="1:9" x14ac:dyDescent="0.2">
      <c r="B16" s="8" t="s">
        <v>10</v>
      </c>
      <c r="C16" s="17">
        <v>0</v>
      </c>
      <c r="D16" s="8"/>
      <c r="E16" s="7"/>
      <c r="F16" s="7"/>
      <c r="G16" s="7"/>
      <c r="H16" s="7"/>
      <c r="I16" s="7"/>
    </row>
    <row r="17" spans="2:11" x14ac:dyDescent="0.2">
      <c r="B17" s="8"/>
      <c r="C17" s="17"/>
      <c r="D17" s="8"/>
      <c r="E17" s="7"/>
      <c r="F17" s="7"/>
      <c r="G17" s="7"/>
      <c r="H17" s="7"/>
      <c r="I17" s="7"/>
    </row>
    <row r="18" spans="2:11" x14ac:dyDescent="0.2">
      <c r="B18" s="12"/>
      <c r="C18" s="11"/>
      <c r="D18" s="10"/>
      <c r="E18" s="7"/>
      <c r="F18" s="7"/>
      <c r="G18" s="7"/>
      <c r="H18" s="7"/>
      <c r="I18" s="7"/>
    </row>
    <row r="19" spans="2:11" s="13" customFormat="1" x14ac:dyDescent="0.2">
      <c r="B19" s="9" t="s">
        <v>9</v>
      </c>
      <c r="C19" s="16"/>
      <c r="D19" s="9"/>
      <c r="E19" s="7"/>
      <c r="F19" s="10"/>
      <c r="G19" s="10"/>
      <c r="H19" s="10"/>
      <c r="I19" s="7"/>
    </row>
    <row r="20" spans="2:11" s="13" customFormat="1" x14ac:dyDescent="0.2">
      <c r="B20" s="15"/>
      <c r="C20" s="16"/>
      <c r="D20" s="9"/>
      <c r="E20" s="7"/>
      <c r="F20" s="10"/>
      <c r="G20" s="10"/>
      <c r="H20" s="10"/>
      <c r="I20" s="7"/>
    </row>
    <row r="21" spans="2:11" s="13" customFormat="1" x14ac:dyDescent="0.2">
      <c r="B21" s="15" t="s">
        <v>8</v>
      </c>
      <c r="C21" s="14">
        <f>(($C$6*EXP(-$C$15*$C$8))*_xlfn.NORM.DIST(-((LN($C$13/$C$6)+($C$15-$C$16+($C$14^2)/2)*$C$8)/($C$14*SQRT($C$8))-($C$14*SQRT($C$8))),0,1,TRUE))-(C$13*_xlfn.NORM.DIST(-((LN($C$13/$C$6)+($C$15-$C$16+($C$14^2)/2)*$C$8)/($C$14*SQRT($C$8))),0,1,TRUE))</f>
        <v>0.85645408157270531</v>
      </c>
      <c r="D21" s="9"/>
      <c r="E21" s="7"/>
      <c r="F21" s="10"/>
      <c r="G21" s="10"/>
      <c r="H21" s="10"/>
      <c r="I21" s="7"/>
    </row>
    <row r="22" spans="2:11" s="13" customFormat="1" x14ac:dyDescent="0.2">
      <c r="B22" s="15" t="s">
        <v>7</v>
      </c>
      <c r="C22" s="14">
        <f>(($C$7*EXP(-$C$15*$C$8))*_xlfn.NORM.DIST(-((LN($C$13/$C$7)+($C$15-$C$16+($C$14^2)/2)*$C$8)/($C$14*SQRT($C$8))-($C$14*SQRT($C$8))),0,1,TRUE))-(C$13*_xlfn.NORM.DIST(-((LN($C$13/$C$7)+($C$15-$C$16+($C$14^2)/2)*$C$8)/($C$14*SQRT($C$8))),0,1,TRUE))</f>
        <v>7.2641842431797556</v>
      </c>
      <c r="D22" s="9"/>
      <c r="E22" s="7"/>
      <c r="F22" s="10"/>
      <c r="G22" s="10"/>
      <c r="H22" s="10"/>
      <c r="I22" s="7"/>
    </row>
    <row r="23" spans="2:11" s="13" customFormat="1" x14ac:dyDescent="0.2">
      <c r="B23" s="15" t="s">
        <v>6</v>
      </c>
      <c r="C23" s="14">
        <f>C22-C21</f>
        <v>6.4077301616070503</v>
      </c>
      <c r="D23" s="9"/>
      <c r="E23" s="7"/>
      <c r="F23" s="10"/>
      <c r="G23" s="10"/>
      <c r="H23" s="10"/>
      <c r="I23" s="7"/>
    </row>
    <row r="24" spans="2:11" x14ac:dyDescent="0.2">
      <c r="B24" s="12"/>
      <c r="C24" s="11"/>
      <c r="D24" s="10"/>
      <c r="E24" s="7"/>
      <c r="F24" s="7"/>
      <c r="G24" s="7"/>
      <c r="H24" s="7"/>
      <c r="I24" s="7"/>
    </row>
    <row r="25" spans="2:11" x14ac:dyDescent="0.2">
      <c r="B25" s="7"/>
      <c r="C25" s="7"/>
      <c r="D25" s="7"/>
      <c r="E25" s="7"/>
      <c r="F25" s="7"/>
      <c r="G25" s="7"/>
      <c r="H25" s="7"/>
      <c r="I25" s="7"/>
      <c r="J25" s="7"/>
    </row>
    <row r="26" spans="2:11" x14ac:dyDescent="0.2">
      <c r="B26" s="9" t="s">
        <v>5</v>
      </c>
      <c r="C26" s="8"/>
      <c r="D26" s="8"/>
      <c r="E26" s="8"/>
      <c r="F26" s="7"/>
      <c r="G26" s="7"/>
      <c r="H26" s="7"/>
      <c r="I26" s="7"/>
      <c r="J26" s="7"/>
    </row>
    <row r="27" spans="2:11" x14ac:dyDescent="0.2">
      <c r="B27" s="9"/>
      <c r="C27" s="8"/>
      <c r="D27" s="8"/>
      <c r="E27" s="8"/>
      <c r="F27" s="7"/>
      <c r="G27" s="7"/>
      <c r="H27" s="7"/>
      <c r="I27" s="7"/>
      <c r="J27" s="7"/>
    </row>
    <row r="28" spans="2:11" x14ac:dyDescent="0.2">
      <c r="B28" s="22" t="s">
        <v>4</v>
      </c>
      <c r="C28" s="21" t="s">
        <v>3</v>
      </c>
      <c r="D28" s="21"/>
      <c r="E28" s="21"/>
      <c r="F28" s="7"/>
      <c r="G28" s="7"/>
      <c r="H28" s="7"/>
      <c r="I28" s="7"/>
      <c r="J28" s="7"/>
    </row>
    <row r="29" spans="2:11" x14ac:dyDescent="0.2">
      <c r="B29" s="22"/>
      <c r="C29" s="6" t="s">
        <v>2</v>
      </c>
      <c r="D29" s="6" t="s">
        <v>1</v>
      </c>
      <c r="E29" s="6" t="s">
        <v>0</v>
      </c>
      <c r="F29" s="5"/>
      <c r="G29" s="5"/>
      <c r="H29" s="5"/>
      <c r="I29" s="4"/>
      <c r="K29" s="4"/>
    </row>
    <row r="30" spans="2:11" x14ac:dyDescent="0.2">
      <c r="B30" s="3">
        <v>50</v>
      </c>
      <c r="C30" s="3">
        <f t="shared" ref="C30:C61" si="0">IF(B30&gt;$C$7,-$C$22,$C$7-B30-$C$22)</f>
        <v>47.735815756820244</v>
      </c>
      <c r="D30" s="3">
        <f t="shared" ref="D30:D61" si="1">IF(B30&gt;$C$6,$C$21,B30-$C$6+$C$21)</f>
        <v>-39.143545918427293</v>
      </c>
      <c r="E30" s="3">
        <f t="shared" ref="E30:E61" si="2">C30+D30</f>
        <v>8.5922698383929514</v>
      </c>
      <c r="F30" s="2"/>
      <c r="G30" s="2"/>
      <c r="H30" s="2"/>
      <c r="I30" s="1"/>
      <c r="K30" s="1"/>
    </row>
    <row r="31" spans="2:11" x14ac:dyDescent="0.2">
      <c r="B31" s="3">
        <v>51</v>
      </c>
      <c r="C31" s="3">
        <f t="shared" si="0"/>
        <v>46.735815756820244</v>
      </c>
      <c r="D31" s="3">
        <f t="shared" si="1"/>
        <v>-38.143545918427293</v>
      </c>
      <c r="E31" s="3">
        <f t="shared" si="2"/>
        <v>8.5922698383929514</v>
      </c>
      <c r="F31" s="2"/>
      <c r="G31" s="2"/>
      <c r="H31" s="2"/>
      <c r="I31" s="1"/>
      <c r="K31" s="1"/>
    </row>
    <row r="32" spans="2:11" x14ac:dyDescent="0.2">
      <c r="B32" s="3">
        <v>52</v>
      </c>
      <c r="C32" s="3">
        <f t="shared" si="0"/>
        <v>45.735815756820244</v>
      </c>
      <c r="D32" s="3">
        <f t="shared" si="1"/>
        <v>-37.143545918427293</v>
      </c>
      <c r="E32" s="3">
        <f t="shared" si="2"/>
        <v>8.5922698383929514</v>
      </c>
      <c r="F32" s="2"/>
      <c r="G32" s="2"/>
      <c r="H32" s="2"/>
      <c r="I32" s="1"/>
      <c r="K32" s="1"/>
    </row>
    <row r="33" spans="2:11" x14ac:dyDescent="0.2">
      <c r="B33" s="3">
        <v>53</v>
      </c>
      <c r="C33" s="3">
        <f t="shared" si="0"/>
        <v>44.735815756820244</v>
      </c>
      <c r="D33" s="3">
        <f t="shared" si="1"/>
        <v>-36.143545918427293</v>
      </c>
      <c r="E33" s="3">
        <f t="shared" si="2"/>
        <v>8.5922698383929514</v>
      </c>
      <c r="F33" s="2"/>
      <c r="G33" s="2"/>
      <c r="H33" s="2"/>
      <c r="I33" s="1"/>
      <c r="K33" s="1"/>
    </row>
    <row r="34" spans="2:11" x14ac:dyDescent="0.2">
      <c r="B34" s="3">
        <v>54</v>
      </c>
      <c r="C34" s="3">
        <f t="shared" si="0"/>
        <v>43.735815756820244</v>
      </c>
      <c r="D34" s="3">
        <f t="shared" si="1"/>
        <v>-35.143545918427293</v>
      </c>
      <c r="E34" s="3">
        <f t="shared" si="2"/>
        <v>8.5922698383929514</v>
      </c>
      <c r="F34" s="2"/>
      <c r="G34" s="2"/>
      <c r="H34" s="2"/>
      <c r="I34" s="1"/>
      <c r="K34" s="1"/>
    </row>
    <row r="35" spans="2:11" x14ac:dyDescent="0.2">
      <c r="B35" s="3">
        <v>55</v>
      </c>
      <c r="C35" s="3">
        <f t="shared" si="0"/>
        <v>42.735815756820244</v>
      </c>
      <c r="D35" s="3">
        <f t="shared" si="1"/>
        <v>-34.143545918427293</v>
      </c>
      <c r="E35" s="3">
        <f t="shared" si="2"/>
        <v>8.5922698383929514</v>
      </c>
      <c r="F35" s="2"/>
      <c r="G35" s="2"/>
      <c r="H35" s="2"/>
      <c r="I35" s="1"/>
      <c r="K35" s="1"/>
    </row>
    <row r="36" spans="2:11" x14ac:dyDescent="0.2">
      <c r="B36" s="3">
        <v>56</v>
      </c>
      <c r="C36" s="3">
        <f t="shared" si="0"/>
        <v>41.735815756820244</v>
      </c>
      <c r="D36" s="3">
        <f t="shared" si="1"/>
        <v>-33.143545918427293</v>
      </c>
      <c r="E36" s="3">
        <f t="shared" si="2"/>
        <v>8.5922698383929514</v>
      </c>
      <c r="F36" s="2"/>
      <c r="G36" s="2"/>
      <c r="H36" s="2"/>
      <c r="I36" s="1"/>
      <c r="K36" s="1"/>
    </row>
    <row r="37" spans="2:11" x14ac:dyDescent="0.2">
      <c r="B37" s="3">
        <v>57</v>
      </c>
      <c r="C37" s="3">
        <f t="shared" si="0"/>
        <v>40.735815756820244</v>
      </c>
      <c r="D37" s="3">
        <f t="shared" si="1"/>
        <v>-32.143545918427293</v>
      </c>
      <c r="E37" s="3">
        <f t="shared" si="2"/>
        <v>8.5922698383929514</v>
      </c>
      <c r="F37" s="2"/>
      <c r="G37" s="2"/>
      <c r="H37" s="2"/>
      <c r="I37" s="1"/>
      <c r="K37" s="1"/>
    </row>
    <row r="38" spans="2:11" x14ac:dyDescent="0.2">
      <c r="B38" s="3">
        <v>58</v>
      </c>
      <c r="C38" s="3">
        <f t="shared" si="0"/>
        <v>39.735815756820244</v>
      </c>
      <c r="D38" s="3">
        <f t="shared" si="1"/>
        <v>-31.143545918427293</v>
      </c>
      <c r="E38" s="3">
        <f t="shared" si="2"/>
        <v>8.5922698383929514</v>
      </c>
      <c r="F38" s="2"/>
      <c r="G38" s="2"/>
      <c r="H38" s="2"/>
      <c r="I38" s="1"/>
      <c r="K38" s="1"/>
    </row>
    <row r="39" spans="2:11" x14ac:dyDescent="0.2">
      <c r="B39" s="3">
        <v>59</v>
      </c>
      <c r="C39" s="3">
        <f t="shared" si="0"/>
        <v>38.735815756820244</v>
      </c>
      <c r="D39" s="3">
        <f t="shared" si="1"/>
        <v>-30.143545918427293</v>
      </c>
      <c r="E39" s="3">
        <f t="shared" si="2"/>
        <v>8.5922698383929514</v>
      </c>
      <c r="F39" s="2"/>
      <c r="G39" s="2"/>
      <c r="H39" s="2"/>
      <c r="I39" s="1"/>
      <c r="K39" s="1"/>
    </row>
    <row r="40" spans="2:11" x14ac:dyDescent="0.2">
      <c r="B40" s="3">
        <v>60</v>
      </c>
      <c r="C40" s="3">
        <f t="shared" si="0"/>
        <v>37.735815756820244</v>
      </c>
      <c r="D40" s="3">
        <f t="shared" si="1"/>
        <v>-29.143545918427293</v>
      </c>
      <c r="E40" s="3">
        <f t="shared" si="2"/>
        <v>8.5922698383929514</v>
      </c>
      <c r="F40" s="2"/>
      <c r="G40" s="2"/>
      <c r="H40" s="2"/>
      <c r="I40" s="1"/>
      <c r="K40" s="1"/>
    </row>
    <row r="41" spans="2:11" x14ac:dyDescent="0.2">
      <c r="B41" s="3">
        <v>61</v>
      </c>
      <c r="C41" s="3">
        <f t="shared" si="0"/>
        <v>36.735815756820244</v>
      </c>
      <c r="D41" s="3">
        <f t="shared" si="1"/>
        <v>-28.143545918427293</v>
      </c>
      <c r="E41" s="3">
        <f t="shared" si="2"/>
        <v>8.5922698383929514</v>
      </c>
      <c r="F41" s="2"/>
      <c r="G41" s="2"/>
      <c r="H41" s="2"/>
      <c r="I41" s="1"/>
      <c r="K41" s="1"/>
    </row>
    <row r="42" spans="2:11" x14ac:dyDescent="0.2">
      <c r="B42" s="3">
        <v>62</v>
      </c>
      <c r="C42" s="3">
        <f t="shared" si="0"/>
        <v>35.735815756820244</v>
      </c>
      <c r="D42" s="3">
        <f t="shared" si="1"/>
        <v>-27.143545918427293</v>
      </c>
      <c r="E42" s="3">
        <f t="shared" si="2"/>
        <v>8.5922698383929514</v>
      </c>
      <c r="F42" s="2"/>
      <c r="G42" s="2"/>
      <c r="H42" s="2"/>
      <c r="I42" s="1"/>
      <c r="K42" s="1"/>
    </row>
    <row r="43" spans="2:11" x14ac:dyDescent="0.2">
      <c r="B43" s="3">
        <v>63</v>
      </c>
      <c r="C43" s="3">
        <f t="shared" si="0"/>
        <v>34.735815756820244</v>
      </c>
      <c r="D43" s="3">
        <f t="shared" si="1"/>
        <v>-26.143545918427293</v>
      </c>
      <c r="E43" s="3">
        <f t="shared" si="2"/>
        <v>8.5922698383929514</v>
      </c>
      <c r="F43" s="2"/>
      <c r="G43" s="2"/>
      <c r="H43" s="2"/>
      <c r="I43" s="1"/>
      <c r="K43" s="1"/>
    </row>
    <row r="44" spans="2:11" x14ac:dyDescent="0.2">
      <c r="B44" s="3">
        <v>64</v>
      </c>
      <c r="C44" s="3">
        <f t="shared" si="0"/>
        <v>33.735815756820244</v>
      </c>
      <c r="D44" s="3">
        <f t="shared" si="1"/>
        <v>-25.143545918427293</v>
      </c>
      <c r="E44" s="3">
        <f t="shared" si="2"/>
        <v>8.5922698383929514</v>
      </c>
      <c r="F44" s="2"/>
      <c r="G44" s="2"/>
      <c r="H44" s="2"/>
      <c r="I44" s="1"/>
      <c r="K44" s="1"/>
    </row>
    <row r="45" spans="2:11" x14ac:dyDescent="0.2">
      <c r="B45" s="3">
        <v>65</v>
      </c>
      <c r="C45" s="3">
        <f t="shared" si="0"/>
        <v>32.735815756820244</v>
      </c>
      <c r="D45" s="3">
        <f t="shared" si="1"/>
        <v>-24.143545918427293</v>
      </c>
      <c r="E45" s="3">
        <f t="shared" si="2"/>
        <v>8.5922698383929514</v>
      </c>
      <c r="F45" s="2"/>
      <c r="G45" s="2"/>
      <c r="H45" s="2"/>
      <c r="I45" s="1"/>
      <c r="K45" s="1"/>
    </row>
    <row r="46" spans="2:11" x14ac:dyDescent="0.2">
      <c r="B46" s="3">
        <v>66</v>
      </c>
      <c r="C46" s="3">
        <f t="shared" si="0"/>
        <v>31.735815756820244</v>
      </c>
      <c r="D46" s="3">
        <f t="shared" si="1"/>
        <v>-23.143545918427293</v>
      </c>
      <c r="E46" s="3">
        <f t="shared" si="2"/>
        <v>8.5922698383929514</v>
      </c>
      <c r="F46" s="2"/>
      <c r="G46" s="2"/>
      <c r="H46" s="2"/>
      <c r="I46" s="1"/>
      <c r="K46" s="1"/>
    </row>
    <row r="47" spans="2:11" x14ac:dyDescent="0.2">
      <c r="B47" s="3">
        <v>67</v>
      </c>
      <c r="C47" s="3">
        <f t="shared" si="0"/>
        <v>30.735815756820244</v>
      </c>
      <c r="D47" s="3">
        <f t="shared" si="1"/>
        <v>-22.143545918427293</v>
      </c>
      <c r="E47" s="3">
        <f t="shared" si="2"/>
        <v>8.5922698383929514</v>
      </c>
      <c r="F47" s="2"/>
      <c r="G47" s="2"/>
      <c r="H47" s="2"/>
      <c r="I47" s="1"/>
      <c r="K47" s="1"/>
    </row>
    <row r="48" spans="2:11" x14ac:dyDescent="0.2">
      <c r="B48" s="3">
        <v>68</v>
      </c>
      <c r="C48" s="3">
        <f t="shared" si="0"/>
        <v>29.735815756820244</v>
      </c>
      <c r="D48" s="3">
        <f t="shared" si="1"/>
        <v>-21.143545918427293</v>
      </c>
      <c r="E48" s="3">
        <f t="shared" si="2"/>
        <v>8.5922698383929514</v>
      </c>
      <c r="F48" s="2"/>
      <c r="G48" s="2"/>
      <c r="H48" s="2"/>
      <c r="I48" s="1"/>
      <c r="K48" s="1"/>
    </row>
    <row r="49" spans="2:11" x14ac:dyDescent="0.2">
      <c r="B49" s="3">
        <v>69</v>
      </c>
      <c r="C49" s="3">
        <f t="shared" si="0"/>
        <v>28.735815756820244</v>
      </c>
      <c r="D49" s="3">
        <f t="shared" si="1"/>
        <v>-20.143545918427293</v>
      </c>
      <c r="E49" s="3">
        <f t="shared" si="2"/>
        <v>8.5922698383929514</v>
      </c>
      <c r="F49" s="2"/>
      <c r="G49" s="2"/>
      <c r="H49" s="2"/>
      <c r="I49" s="1"/>
      <c r="K49" s="1"/>
    </row>
    <row r="50" spans="2:11" x14ac:dyDescent="0.2">
      <c r="B50" s="3">
        <v>70</v>
      </c>
      <c r="C50" s="3">
        <f t="shared" si="0"/>
        <v>27.735815756820244</v>
      </c>
      <c r="D50" s="3">
        <f t="shared" si="1"/>
        <v>-19.143545918427293</v>
      </c>
      <c r="E50" s="3">
        <f t="shared" si="2"/>
        <v>8.5922698383929514</v>
      </c>
      <c r="F50" s="2"/>
      <c r="G50" s="2"/>
      <c r="H50" s="2"/>
      <c r="I50" s="1"/>
      <c r="K50" s="1"/>
    </row>
    <row r="51" spans="2:11" x14ac:dyDescent="0.2">
      <c r="B51" s="3">
        <v>71</v>
      </c>
      <c r="C51" s="3">
        <f t="shared" si="0"/>
        <v>26.735815756820244</v>
      </c>
      <c r="D51" s="3">
        <f t="shared" si="1"/>
        <v>-18.143545918427293</v>
      </c>
      <c r="E51" s="3">
        <f t="shared" si="2"/>
        <v>8.5922698383929514</v>
      </c>
      <c r="F51" s="2"/>
      <c r="G51" s="2"/>
      <c r="H51" s="2"/>
      <c r="I51" s="1"/>
      <c r="K51" s="1"/>
    </row>
    <row r="52" spans="2:11" x14ac:dyDescent="0.2">
      <c r="B52" s="3">
        <v>72</v>
      </c>
      <c r="C52" s="3">
        <f t="shared" si="0"/>
        <v>25.735815756820244</v>
      </c>
      <c r="D52" s="3">
        <f t="shared" si="1"/>
        <v>-17.143545918427293</v>
      </c>
      <c r="E52" s="3">
        <f t="shared" si="2"/>
        <v>8.5922698383929514</v>
      </c>
      <c r="F52" s="2"/>
      <c r="G52" s="2"/>
      <c r="H52" s="2"/>
      <c r="I52" s="1"/>
      <c r="K52" s="1"/>
    </row>
    <row r="53" spans="2:11" x14ac:dyDescent="0.2">
      <c r="B53" s="3">
        <v>73</v>
      </c>
      <c r="C53" s="3">
        <f t="shared" si="0"/>
        <v>24.735815756820244</v>
      </c>
      <c r="D53" s="3">
        <f t="shared" si="1"/>
        <v>-16.143545918427293</v>
      </c>
      <c r="E53" s="3">
        <f t="shared" si="2"/>
        <v>8.5922698383929514</v>
      </c>
      <c r="F53" s="2"/>
      <c r="G53" s="2"/>
      <c r="H53" s="2"/>
      <c r="I53" s="1"/>
      <c r="K53" s="1"/>
    </row>
    <row r="54" spans="2:11" x14ac:dyDescent="0.2">
      <c r="B54" s="3">
        <v>74</v>
      </c>
      <c r="C54" s="3">
        <f t="shared" si="0"/>
        <v>23.735815756820244</v>
      </c>
      <c r="D54" s="3">
        <f t="shared" si="1"/>
        <v>-15.143545918427295</v>
      </c>
      <c r="E54" s="3">
        <f t="shared" si="2"/>
        <v>8.5922698383929497</v>
      </c>
      <c r="F54" s="2"/>
      <c r="G54" s="2"/>
      <c r="H54" s="2"/>
      <c r="I54" s="1"/>
      <c r="K54" s="1"/>
    </row>
    <row r="55" spans="2:11" x14ac:dyDescent="0.2">
      <c r="B55" s="3">
        <v>75</v>
      </c>
      <c r="C55" s="3">
        <f t="shared" si="0"/>
        <v>22.735815756820244</v>
      </c>
      <c r="D55" s="3">
        <f t="shared" si="1"/>
        <v>-14.143545918427295</v>
      </c>
      <c r="E55" s="3">
        <f t="shared" si="2"/>
        <v>8.5922698383929497</v>
      </c>
      <c r="F55" s="2"/>
      <c r="G55" s="2"/>
      <c r="H55" s="2"/>
      <c r="I55" s="1"/>
      <c r="K55" s="1"/>
    </row>
    <row r="56" spans="2:11" x14ac:dyDescent="0.2">
      <c r="B56" s="3">
        <v>76</v>
      </c>
      <c r="C56" s="3">
        <f t="shared" si="0"/>
        <v>21.735815756820244</v>
      </c>
      <c r="D56" s="3">
        <f t="shared" si="1"/>
        <v>-13.143545918427295</v>
      </c>
      <c r="E56" s="3">
        <f t="shared" si="2"/>
        <v>8.5922698383929497</v>
      </c>
      <c r="F56" s="2"/>
      <c r="G56" s="2"/>
      <c r="H56" s="2"/>
      <c r="I56" s="1"/>
      <c r="K56" s="1"/>
    </row>
    <row r="57" spans="2:11" x14ac:dyDescent="0.2">
      <c r="B57" s="3">
        <v>77</v>
      </c>
      <c r="C57" s="3">
        <f t="shared" si="0"/>
        <v>20.735815756820244</v>
      </c>
      <c r="D57" s="3">
        <f t="shared" si="1"/>
        <v>-12.143545918427295</v>
      </c>
      <c r="E57" s="3">
        <f t="shared" si="2"/>
        <v>8.5922698383929497</v>
      </c>
      <c r="F57" s="2"/>
      <c r="G57" s="2"/>
      <c r="H57" s="2"/>
      <c r="I57" s="1"/>
      <c r="K57" s="1"/>
    </row>
    <row r="58" spans="2:11" x14ac:dyDescent="0.2">
      <c r="B58" s="3">
        <v>78</v>
      </c>
      <c r="C58" s="3">
        <f t="shared" si="0"/>
        <v>19.735815756820244</v>
      </c>
      <c r="D58" s="3">
        <f t="shared" si="1"/>
        <v>-11.143545918427295</v>
      </c>
      <c r="E58" s="3">
        <f t="shared" si="2"/>
        <v>8.5922698383929497</v>
      </c>
      <c r="F58" s="2"/>
      <c r="G58" s="2"/>
      <c r="H58" s="2"/>
      <c r="I58" s="1"/>
      <c r="K58" s="1"/>
    </row>
    <row r="59" spans="2:11" x14ac:dyDescent="0.2">
      <c r="B59" s="3">
        <v>79</v>
      </c>
      <c r="C59" s="3">
        <f t="shared" si="0"/>
        <v>18.735815756820244</v>
      </c>
      <c r="D59" s="3">
        <f t="shared" si="1"/>
        <v>-10.143545918427295</v>
      </c>
      <c r="E59" s="3">
        <f t="shared" si="2"/>
        <v>8.5922698383929497</v>
      </c>
      <c r="F59" s="2"/>
      <c r="G59" s="2"/>
      <c r="H59" s="2"/>
      <c r="I59" s="1"/>
      <c r="K59" s="1"/>
    </row>
    <row r="60" spans="2:11" x14ac:dyDescent="0.2">
      <c r="B60" s="3">
        <v>80</v>
      </c>
      <c r="C60" s="3">
        <f t="shared" si="0"/>
        <v>17.735815756820244</v>
      </c>
      <c r="D60" s="3">
        <f t="shared" si="1"/>
        <v>-9.1435459184272947</v>
      </c>
      <c r="E60" s="3">
        <f t="shared" si="2"/>
        <v>8.5922698383929497</v>
      </c>
      <c r="F60" s="2"/>
      <c r="G60" s="2"/>
      <c r="H60" s="2"/>
      <c r="I60" s="1"/>
      <c r="K60" s="1"/>
    </row>
    <row r="61" spans="2:11" x14ac:dyDescent="0.2">
      <c r="B61" s="3">
        <v>81</v>
      </c>
      <c r="C61" s="3">
        <f t="shared" si="0"/>
        <v>16.735815756820244</v>
      </c>
      <c r="D61" s="3">
        <f t="shared" si="1"/>
        <v>-8.1435459184272947</v>
      </c>
      <c r="E61" s="3">
        <f t="shared" si="2"/>
        <v>8.5922698383929497</v>
      </c>
      <c r="F61" s="2"/>
      <c r="G61" s="2"/>
      <c r="H61" s="2"/>
      <c r="I61" s="1"/>
      <c r="K61" s="1"/>
    </row>
    <row r="62" spans="2:11" x14ac:dyDescent="0.2">
      <c r="B62" s="3">
        <v>82</v>
      </c>
      <c r="C62" s="3">
        <f t="shared" ref="C62:C93" si="3">IF(B62&gt;$C$7,-$C$22,$C$7-B62-$C$22)</f>
        <v>15.735815756820244</v>
      </c>
      <c r="D62" s="3">
        <f t="shared" ref="D62:D93" si="4">IF(B62&gt;$C$6,$C$21,B62-$C$6+$C$21)</f>
        <v>-7.1435459184272947</v>
      </c>
      <c r="E62" s="3">
        <f t="shared" ref="E62:E93" si="5">C62+D62</f>
        <v>8.5922698383929497</v>
      </c>
      <c r="F62" s="2"/>
      <c r="G62" s="2"/>
      <c r="H62" s="2"/>
      <c r="I62" s="1"/>
      <c r="K62" s="1"/>
    </row>
    <row r="63" spans="2:11" x14ac:dyDescent="0.2">
      <c r="B63" s="3">
        <v>83</v>
      </c>
      <c r="C63" s="3">
        <f t="shared" si="3"/>
        <v>14.735815756820244</v>
      </c>
      <c r="D63" s="3">
        <f t="shared" si="4"/>
        <v>-6.1435459184272947</v>
      </c>
      <c r="E63" s="3">
        <f t="shared" si="5"/>
        <v>8.5922698383929497</v>
      </c>
      <c r="F63" s="2"/>
      <c r="G63" s="2"/>
      <c r="H63" s="2"/>
      <c r="I63" s="1"/>
      <c r="K63" s="1"/>
    </row>
    <row r="64" spans="2:11" x14ac:dyDescent="0.2">
      <c r="B64" s="3">
        <v>84</v>
      </c>
      <c r="C64" s="3">
        <f t="shared" si="3"/>
        <v>13.735815756820244</v>
      </c>
      <c r="D64" s="3">
        <f t="shared" si="4"/>
        <v>-5.1435459184272947</v>
      </c>
      <c r="E64" s="3">
        <f t="shared" si="5"/>
        <v>8.5922698383929497</v>
      </c>
      <c r="F64" s="2"/>
      <c r="G64" s="2"/>
      <c r="H64" s="2"/>
      <c r="I64" s="1"/>
      <c r="K64" s="1"/>
    </row>
    <row r="65" spans="2:11" x14ac:dyDescent="0.2">
      <c r="B65" s="3">
        <v>85</v>
      </c>
      <c r="C65" s="3">
        <f t="shared" si="3"/>
        <v>12.735815756820244</v>
      </c>
      <c r="D65" s="3">
        <f t="shared" si="4"/>
        <v>-4.1435459184272947</v>
      </c>
      <c r="E65" s="3">
        <f t="shared" si="5"/>
        <v>8.5922698383929497</v>
      </c>
      <c r="F65" s="2"/>
      <c r="G65" s="2"/>
      <c r="H65" s="2"/>
      <c r="I65" s="1"/>
      <c r="K65" s="1"/>
    </row>
    <row r="66" spans="2:11" x14ac:dyDescent="0.2">
      <c r="B66" s="3">
        <v>86</v>
      </c>
      <c r="C66" s="3">
        <f t="shared" si="3"/>
        <v>11.735815756820244</v>
      </c>
      <c r="D66" s="3">
        <f t="shared" si="4"/>
        <v>-3.1435459184272947</v>
      </c>
      <c r="E66" s="3">
        <f t="shared" si="5"/>
        <v>8.5922698383929497</v>
      </c>
      <c r="F66" s="2"/>
      <c r="G66" s="2"/>
      <c r="H66" s="2"/>
      <c r="I66" s="1"/>
      <c r="K66" s="1"/>
    </row>
    <row r="67" spans="2:11" x14ac:dyDescent="0.2">
      <c r="B67" s="3">
        <v>87</v>
      </c>
      <c r="C67" s="3">
        <f t="shared" si="3"/>
        <v>10.735815756820244</v>
      </c>
      <c r="D67" s="3">
        <f t="shared" si="4"/>
        <v>-2.1435459184272947</v>
      </c>
      <c r="E67" s="3">
        <f t="shared" si="5"/>
        <v>8.5922698383929497</v>
      </c>
      <c r="F67" s="2"/>
      <c r="G67" s="2"/>
      <c r="H67" s="2"/>
      <c r="I67" s="1"/>
      <c r="K67" s="1"/>
    </row>
    <row r="68" spans="2:11" x14ac:dyDescent="0.2">
      <c r="B68" s="3">
        <v>88</v>
      </c>
      <c r="C68" s="3">
        <f t="shared" si="3"/>
        <v>9.7358157568202444</v>
      </c>
      <c r="D68" s="3">
        <f t="shared" si="4"/>
        <v>-1.1435459184272947</v>
      </c>
      <c r="E68" s="3">
        <f t="shared" si="5"/>
        <v>8.5922698383929497</v>
      </c>
      <c r="F68" s="2"/>
      <c r="G68" s="2"/>
      <c r="H68" s="2"/>
      <c r="I68" s="1"/>
      <c r="K68" s="1"/>
    </row>
    <row r="69" spans="2:11" x14ac:dyDescent="0.2">
      <c r="B69" s="3">
        <v>89</v>
      </c>
      <c r="C69" s="3">
        <f t="shared" si="3"/>
        <v>8.7358157568202444</v>
      </c>
      <c r="D69" s="3">
        <f t="shared" si="4"/>
        <v>-0.14354591842729469</v>
      </c>
      <c r="E69" s="3">
        <f t="shared" si="5"/>
        <v>8.5922698383929497</v>
      </c>
      <c r="F69" s="2"/>
      <c r="G69" s="2"/>
      <c r="H69" s="2"/>
      <c r="I69" s="1"/>
      <c r="K69" s="1"/>
    </row>
    <row r="70" spans="2:11" x14ac:dyDescent="0.2">
      <c r="B70" s="3">
        <v>90</v>
      </c>
      <c r="C70" s="3">
        <f t="shared" si="3"/>
        <v>7.7358157568202444</v>
      </c>
      <c r="D70" s="3">
        <f t="shared" si="4"/>
        <v>0.85645408157270531</v>
      </c>
      <c r="E70" s="3">
        <f t="shared" si="5"/>
        <v>8.5922698383929497</v>
      </c>
      <c r="F70" s="2"/>
      <c r="G70" s="2"/>
      <c r="H70" s="2"/>
      <c r="I70" s="1"/>
      <c r="K70" s="1"/>
    </row>
    <row r="71" spans="2:11" x14ac:dyDescent="0.2">
      <c r="B71" s="3">
        <v>91</v>
      </c>
      <c r="C71" s="3">
        <f t="shared" si="3"/>
        <v>6.7358157568202444</v>
      </c>
      <c r="D71" s="3">
        <f t="shared" si="4"/>
        <v>0.85645408157270531</v>
      </c>
      <c r="E71" s="3">
        <f t="shared" si="5"/>
        <v>7.5922698383929497</v>
      </c>
      <c r="F71" s="2"/>
      <c r="G71" s="2"/>
      <c r="H71" s="2"/>
      <c r="I71" s="1"/>
      <c r="K71" s="1"/>
    </row>
    <row r="72" spans="2:11" x14ac:dyDescent="0.2">
      <c r="B72" s="3">
        <v>92</v>
      </c>
      <c r="C72" s="3">
        <f t="shared" si="3"/>
        <v>5.7358157568202444</v>
      </c>
      <c r="D72" s="3">
        <f t="shared" si="4"/>
        <v>0.85645408157270531</v>
      </c>
      <c r="E72" s="3">
        <f t="shared" si="5"/>
        <v>6.5922698383929497</v>
      </c>
      <c r="F72" s="2"/>
      <c r="G72" s="2"/>
      <c r="H72" s="2"/>
      <c r="I72" s="1"/>
      <c r="K72" s="1"/>
    </row>
    <row r="73" spans="2:11" x14ac:dyDescent="0.2">
      <c r="B73" s="3">
        <v>93</v>
      </c>
      <c r="C73" s="3">
        <f t="shared" si="3"/>
        <v>4.7358157568202444</v>
      </c>
      <c r="D73" s="3">
        <f t="shared" si="4"/>
        <v>0.85645408157270531</v>
      </c>
      <c r="E73" s="3">
        <f t="shared" si="5"/>
        <v>5.5922698383929497</v>
      </c>
      <c r="F73" s="2"/>
      <c r="G73" s="2"/>
      <c r="H73" s="2"/>
      <c r="I73" s="1"/>
      <c r="K73" s="1"/>
    </row>
    <row r="74" spans="2:11" x14ac:dyDescent="0.2">
      <c r="B74" s="3">
        <v>94</v>
      </c>
      <c r="C74" s="3">
        <f t="shared" si="3"/>
        <v>3.7358157568202444</v>
      </c>
      <c r="D74" s="3">
        <f t="shared" si="4"/>
        <v>0.85645408157270531</v>
      </c>
      <c r="E74" s="3">
        <f t="shared" si="5"/>
        <v>4.5922698383929497</v>
      </c>
      <c r="F74" s="2"/>
      <c r="G74" s="2"/>
      <c r="H74" s="2"/>
      <c r="I74" s="1"/>
      <c r="K74" s="1"/>
    </row>
    <row r="75" spans="2:11" x14ac:dyDescent="0.2">
      <c r="B75" s="3">
        <v>95</v>
      </c>
      <c r="C75" s="3">
        <f t="shared" si="3"/>
        <v>2.7358157568202444</v>
      </c>
      <c r="D75" s="3">
        <f t="shared" si="4"/>
        <v>0.85645408157270531</v>
      </c>
      <c r="E75" s="3">
        <f t="shared" si="5"/>
        <v>3.5922698383929497</v>
      </c>
      <c r="F75" s="2"/>
      <c r="G75" s="2"/>
      <c r="H75" s="2"/>
      <c r="I75" s="1"/>
      <c r="K75" s="1"/>
    </row>
    <row r="76" spans="2:11" x14ac:dyDescent="0.2">
      <c r="B76" s="3">
        <v>96</v>
      </c>
      <c r="C76" s="3">
        <f t="shared" si="3"/>
        <v>1.7358157568202444</v>
      </c>
      <c r="D76" s="3">
        <f t="shared" si="4"/>
        <v>0.85645408157270531</v>
      </c>
      <c r="E76" s="3">
        <f t="shared" si="5"/>
        <v>2.5922698383929497</v>
      </c>
      <c r="F76" s="2"/>
      <c r="G76" s="2"/>
      <c r="H76" s="2"/>
      <c r="I76" s="1"/>
      <c r="K76" s="1"/>
    </row>
    <row r="77" spans="2:11" x14ac:dyDescent="0.2">
      <c r="B77" s="3">
        <v>97</v>
      </c>
      <c r="C77" s="3">
        <f t="shared" si="3"/>
        <v>0.73581575682024436</v>
      </c>
      <c r="D77" s="3">
        <f t="shared" si="4"/>
        <v>0.85645408157270531</v>
      </c>
      <c r="E77" s="3">
        <f t="shared" si="5"/>
        <v>1.5922698383929497</v>
      </c>
      <c r="F77" s="2"/>
      <c r="G77" s="2"/>
      <c r="H77" s="2"/>
      <c r="I77" s="1"/>
      <c r="K77" s="1"/>
    </row>
    <row r="78" spans="2:11" x14ac:dyDescent="0.2">
      <c r="B78" s="3">
        <v>98</v>
      </c>
      <c r="C78" s="3">
        <f t="shared" si="3"/>
        <v>-0.26418424317975564</v>
      </c>
      <c r="D78" s="3">
        <f t="shared" si="4"/>
        <v>0.85645408157270531</v>
      </c>
      <c r="E78" s="3">
        <f t="shared" si="5"/>
        <v>0.59226983839294967</v>
      </c>
      <c r="F78" s="2"/>
      <c r="G78" s="2"/>
      <c r="H78" s="2"/>
      <c r="I78" s="1"/>
      <c r="K78" s="1"/>
    </row>
    <row r="79" spans="2:11" x14ac:dyDescent="0.2">
      <c r="B79" s="3">
        <v>99</v>
      </c>
      <c r="C79" s="3">
        <f t="shared" si="3"/>
        <v>-1.2641842431797556</v>
      </c>
      <c r="D79" s="3">
        <f t="shared" si="4"/>
        <v>0.85645408157270531</v>
      </c>
      <c r="E79" s="3">
        <f t="shared" si="5"/>
        <v>-0.40773016160705033</v>
      </c>
      <c r="F79" s="2"/>
      <c r="G79" s="2"/>
      <c r="H79" s="2"/>
      <c r="I79" s="1"/>
      <c r="K79" s="1"/>
    </row>
    <row r="80" spans="2:11" x14ac:dyDescent="0.2">
      <c r="B80" s="3">
        <v>100</v>
      </c>
      <c r="C80" s="3">
        <f t="shared" si="3"/>
        <v>-2.2641842431797556</v>
      </c>
      <c r="D80" s="3">
        <f t="shared" si="4"/>
        <v>0.85645408157270531</v>
      </c>
      <c r="E80" s="3">
        <f t="shared" si="5"/>
        <v>-1.4077301616070503</v>
      </c>
      <c r="F80" s="2"/>
      <c r="G80" s="2"/>
      <c r="H80" s="2"/>
      <c r="I80" s="1"/>
      <c r="K80" s="1"/>
    </row>
    <row r="81" spans="2:11" x14ac:dyDescent="0.2">
      <c r="B81" s="3">
        <v>101</v>
      </c>
      <c r="C81" s="3">
        <f t="shared" si="3"/>
        <v>-3.2641842431797556</v>
      </c>
      <c r="D81" s="3">
        <f t="shared" si="4"/>
        <v>0.85645408157270531</v>
      </c>
      <c r="E81" s="3">
        <f t="shared" si="5"/>
        <v>-2.4077301616070503</v>
      </c>
      <c r="F81" s="2"/>
      <c r="G81" s="2"/>
      <c r="H81" s="2"/>
      <c r="I81" s="1"/>
      <c r="K81" s="1"/>
    </row>
    <row r="82" spans="2:11" x14ac:dyDescent="0.2">
      <c r="B82" s="3">
        <v>102</v>
      </c>
      <c r="C82" s="3">
        <f t="shared" si="3"/>
        <v>-4.2641842431797556</v>
      </c>
      <c r="D82" s="3">
        <f t="shared" si="4"/>
        <v>0.85645408157270531</v>
      </c>
      <c r="E82" s="3">
        <f t="shared" si="5"/>
        <v>-3.4077301616070503</v>
      </c>
      <c r="F82" s="2"/>
      <c r="G82" s="2"/>
      <c r="H82" s="2"/>
      <c r="I82" s="1"/>
      <c r="K82" s="1"/>
    </row>
    <row r="83" spans="2:11" x14ac:dyDescent="0.2">
      <c r="B83" s="3">
        <v>103</v>
      </c>
      <c r="C83" s="3">
        <f t="shared" si="3"/>
        <v>-5.2641842431797556</v>
      </c>
      <c r="D83" s="3">
        <f t="shared" si="4"/>
        <v>0.85645408157270531</v>
      </c>
      <c r="E83" s="3">
        <f t="shared" si="5"/>
        <v>-4.4077301616070503</v>
      </c>
      <c r="F83" s="2"/>
      <c r="G83" s="2"/>
      <c r="H83" s="2"/>
      <c r="I83" s="1"/>
      <c r="K83" s="1"/>
    </row>
    <row r="84" spans="2:11" x14ac:dyDescent="0.2">
      <c r="B84" s="3">
        <v>104</v>
      </c>
      <c r="C84" s="3">
        <f t="shared" si="3"/>
        <v>-6.2641842431797556</v>
      </c>
      <c r="D84" s="3">
        <f t="shared" si="4"/>
        <v>0.85645408157270531</v>
      </c>
      <c r="E84" s="3">
        <f t="shared" si="5"/>
        <v>-5.4077301616070503</v>
      </c>
      <c r="F84" s="2"/>
      <c r="G84" s="2"/>
      <c r="H84" s="2"/>
      <c r="I84" s="1"/>
      <c r="K84" s="1"/>
    </row>
    <row r="85" spans="2:11" x14ac:dyDescent="0.2">
      <c r="B85" s="3">
        <v>105</v>
      </c>
      <c r="C85" s="3">
        <f t="shared" si="3"/>
        <v>-7.2641842431797556</v>
      </c>
      <c r="D85" s="3">
        <f t="shared" si="4"/>
        <v>0.85645408157270531</v>
      </c>
      <c r="E85" s="3">
        <f t="shared" si="5"/>
        <v>-6.4077301616070503</v>
      </c>
      <c r="F85" s="2"/>
      <c r="G85" s="2"/>
      <c r="H85" s="2"/>
      <c r="I85" s="1"/>
      <c r="K85" s="1"/>
    </row>
    <row r="86" spans="2:11" x14ac:dyDescent="0.2">
      <c r="B86" s="3">
        <v>106</v>
      </c>
      <c r="C86" s="3">
        <f t="shared" si="3"/>
        <v>-7.2641842431797556</v>
      </c>
      <c r="D86" s="3">
        <f t="shared" si="4"/>
        <v>0.85645408157270531</v>
      </c>
      <c r="E86" s="3">
        <f t="shared" si="5"/>
        <v>-6.4077301616070503</v>
      </c>
      <c r="F86" s="2"/>
      <c r="G86" s="2"/>
      <c r="H86" s="2"/>
      <c r="I86" s="1"/>
      <c r="K86" s="1"/>
    </row>
    <row r="87" spans="2:11" x14ac:dyDescent="0.2">
      <c r="B87" s="3">
        <v>107</v>
      </c>
      <c r="C87" s="3">
        <f t="shared" si="3"/>
        <v>-7.2641842431797556</v>
      </c>
      <c r="D87" s="3">
        <f t="shared" si="4"/>
        <v>0.85645408157270531</v>
      </c>
      <c r="E87" s="3">
        <f t="shared" si="5"/>
        <v>-6.4077301616070503</v>
      </c>
      <c r="F87" s="2"/>
      <c r="G87" s="2"/>
      <c r="H87" s="2"/>
      <c r="I87" s="1"/>
      <c r="K87" s="1"/>
    </row>
    <row r="88" spans="2:11" x14ac:dyDescent="0.2">
      <c r="B88" s="3">
        <v>108</v>
      </c>
      <c r="C88" s="3">
        <f t="shared" si="3"/>
        <v>-7.2641842431797556</v>
      </c>
      <c r="D88" s="3">
        <f t="shared" si="4"/>
        <v>0.85645408157270531</v>
      </c>
      <c r="E88" s="3">
        <f t="shared" si="5"/>
        <v>-6.4077301616070503</v>
      </c>
      <c r="F88" s="2"/>
      <c r="G88" s="2"/>
      <c r="H88" s="2"/>
      <c r="I88" s="1"/>
      <c r="K88" s="1"/>
    </row>
    <row r="89" spans="2:11" x14ac:dyDescent="0.2">
      <c r="B89" s="3">
        <v>109</v>
      </c>
      <c r="C89" s="3">
        <f t="shared" si="3"/>
        <v>-7.2641842431797556</v>
      </c>
      <c r="D89" s="3">
        <f t="shared" si="4"/>
        <v>0.85645408157270531</v>
      </c>
      <c r="E89" s="3">
        <f t="shared" si="5"/>
        <v>-6.4077301616070503</v>
      </c>
      <c r="F89" s="2"/>
      <c r="G89" s="2"/>
      <c r="H89" s="2"/>
      <c r="I89" s="1"/>
      <c r="K89" s="1"/>
    </row>
    <row r="90" spans="2:11" x14ac:dyDescent="0.2">
      <c r="B90" s="3">
        <v>110</v>
      </c>
      <c r="C90" s="3">
        <f t="shared" si="3"/>
        <v>-7.2641842431797556</v>
      </c>
      <c r="D90" s="3">
        <f t="shared" si="4"/>
        <v>0.85645408157270531</v>
      </c>
      <c r="E90" s="3">
        <f t="shared" si="5"/>
        <v>-6.4077301616070503</v>
      </c>
      <c r="F90" s="2"/>
      <c r="G90" s="2"/>
      <c r="H90" s="2"/>
      <c r="I90" s="1"/>
      <c r="K90" s="1"/>
    </row>
    <row r="91" spans="2:11" x14ac:dyDescent="0.2">
      <c r="B91" s="3">
        <v>111</v>
      </c>
      <c r="C91" s="3">
        <f t="shared" si="3"/>
        <v>-7.2641842431797556</v>
      </c>
      <c r="D91" s="3">
        <f t="shared" si="4"/>
        <v>0.85645408157270531</v>
      </c>
      <c r="E91" s="3">
        <f t="shared" si="5"/>
        <v>-6.4077301616070503</v>
      </c>
      <c r="F91" s="2"/>
      <c r="G91" s="2"/>
      <c r="H91" s="2"/>
      <c r="I91" s="1"/>
      <c r="K91" s="1"/>
    </row>
    <row r="92" spans="2:11" x14ac:dyDescent="0.2">
      <c r="B92" s="3">
        <v>112</v>
      </c>
      <c r="C92" s="3">
        <f t="shared" si="3"/>
        <v>-7.2641842431797556</v>
      </c>
      <c r="D92" s="3">
        <f t="shared" si="4"/>
        <v>0.85645408157270531</v>
      </c>
      <c r="E92" s="3">
        <f t="shared" si="5"/>
        <v>-6.4077301616070503</v>
      </c>
      <c r="F92" s="2"/>
      <c r="G92" s="2"/>
      <c r="H92" s="2"/>
      <c r="I92" s="1"/>
      <c r="K92" s="1"/>
    </row>
    <row r="93" spans="2:11" x14ac:dyDescent="0.2">
      <c r="B93" s="3">
        <v>113</v>
      </c>
      <c r="C93" s="3">
        <f t="shared" si="3"/>
        <v>-7.2641842431797556</v>
      </c>
      <c r="D93" s="3">
        <f t="shared" si="4"/>
        <v>0.85645408157270531</v>
      </c>
      <c r="E93" s="3">
        <f t="shared" si="5"/>
        <v>-6.4077301616070503</v>
      </c>
      <c r="F93" s="2"/>
      <c r="G93" s="2"/>
      <c r="H93" s="2"/>
      <c r="I93" s="1"/>
      <c r="K93" s="1"/>
    </row>
    <row r="94" spans="2:11" x14ac:dyDescent="0.2">
      <c r="B94" s="3">
        <v>114</v>
      </c>
      <c r="C94" s="3">
        <f t="shared" ref="C94:C125" si="6">IF(B94&gt;$C$7,-$C$22,$C$7-B94-$C$22)</f>
        <v>-7.2641842431797556</v>
      </c>
      <c r="D94" s="3">
        <f t="shared" ref="D94:D130" si="7">IF(B94&gt;$C$6,$C$21,B94-$C$6+$C$21)</f>
        <v>0.85645408157270531</v>
      </c>
      <c r="E94" s="3">
        <f t="shared" ref="E94:E125" si="8">C94+D94</f>
        <v>-6.4077301616070503</v>
      </c>
      <c r="F94" s="2"/>
      <c r="G94" s="2"/>
      <c r="H94" s="2"/>
      <c r="I94" s="1"/>
      <c r="K94" s="1"/>
    </row>
    <row r="95" spans="2:11" x14ac:dyDescent="0.2">
      <c r="B95" s="3">
        <v>115</v>
      </c>
      <c r="C95" s="3">
        <f t="shared" si="6"/>
        <v>-7.2641842431797556</v>
      </c>
      <c r="D95" s="3">
        <f t="shared" si="7"/>
        <v>0.85645408157270531</v>
      </c>
      <c r="E95" s="3">
        <f t="shared" si="8"/>
        <v>-6.4077301616070503</v>
      </c>
      <c r="F95" s="2"/>
      <c r="G95" s="2"/>
      <c r="H95" s="2"/>
      <c r="I95" s="1"/>
      <c r="K95" s="1"/>
    </row>
    <row r="96" spans="2:11" x14ac:dyDescent="0.2">
      <c r="B96" s="3">
        <v>116</v>
      </c>
      <c r="C96" s="3">
        <f t="shared" si="6"/>
        <v>-7.2641842431797556</v>
      </c>
      <c r="D96" s="3">
        <f t="shared" si="7"/>
        <v>0.85645408157270531</v>
      </c>
      <c r="E96" s="3">
        <f t="shared" si="8"/>
        <v>-6.4077301616070503</v>
      </c>
      <c r="F96" s="2"/>
      <c r="G96" s="2"/>
      <c r="H96" s="2"/>
      <c r="I96" s="1"/>
      <c r="K96" s="1"/>
    </row>
    <row r="97" spans="2:11" x14ac:dyDescent="0.2">
      <c r="B97" s="3">
        <v>117</v>
      </c>
      <c r="C97" s="3">
        <f t="shared" si="6"/>
        <v>-7.2641842431797556</v>
      </c>
      <c r="D97" s="3">
        <f t="shared" si="7"/>
        <v>0.85645408157270531</v>
      </c>
      <c r="E97" s="3">
        <f t="shared" si="8"/>
        <v>-6.4077301616070503</v>
      </c>
      <c r="F97" s="2"/>
      <c r="G97" s="2"/>
      <c r="H97" s="2"/>
      <c r="I97" s="1"/>
      <c r="K97" s="1"/>
    </row>
    <row r="98" spans="2:11" x14ac:dyDescent="0.2">
      <c r="B98" s="3">
        <v>118</v>
      </c>
      <c r="C98" s="3">
        <f t="shared" si="6"/>
        <v>-7.2641842431797556</v>
      </c>
      <c r="D98" s="3">
        <f t="shared" si="7"/>
        <v>0.85645408157270531</v>
      </c>
      <c r="E98" s="3">
        <f t="shared" si="8"/>
        <v>-6.4077301616070503</v>
      </c>
      <c r="F98" s="2"/>
      <c r="G98" s="2"/>
      <c r="H98" s="2"/>
      <c r="I98" s="1"/>
      <c r="K98" s="1"/>
    </row>
    <row r="99" spans="2:11" x14ac:dyDescent="0.2">
      <c r="B99" s="3">
        <v>119</v>
      </c>
      <c r="C99" s="3">
        <f t="shared" si="6"/>
        <v>-7.2641842431797556</v>
      </c>
      <c r="D99" s="3">
        <f t="shared" si="7"/>
        <v>0.85645408157270531</v>
      </c>
      <c r="E99" s="3">
        <f t="shared" si="8"/>
        <v>-6.4077301616070503</v>
      </c>
      <c r="F99" s="2"/>
      <c r="G99" s="2"/>
      <c r="H99" s="2"/>
      <c r="I99" s="1"/>
      <c r="K99" s="1"/>
    </row>
    <row r="100" spans="2:11" x14ac:dyDescent="0.2">
      <c r="B100" s="3">
        <v>120</v>
      </c>
      <c r="C100" s="3">
        <f t="shared" si="6"/>
        <v>-7.2641842431797556</v>
      </c>
      <c r="D100" s="3">
        <f t="shared" si="7"/>
        <v>0.85645408157270531</v>
      </c>
      <c r="E100" s="3">
        <f t="shared" si="8"/>
        <v>-6.4077301616070503</v>
      </c>
      <c r="F100" s="2"/>
      <c r="G100" s="2"/>
      <c r="H100" s="2"/>
      <c r="I100" s="1"/>
      <c r="K100" s="1"/>
    </row>
    <row r="101" spans="2:11" x14ac:dyDescent="0.2">
      <c r="B101" s="3">
        <v>121</v>
      </c>
      <c r="C101" s="3">
        <f t="shared" si="6"/>
        <v>-7.2641842431797556</v>
      </c>
      <c r="D101" s="3">
        <f t="shared" si="7"/>
        <v>0.85645408157270531</v>
      </c>
      <c r="E101" s="3">
        <f t="shared" si="8"/>
        <v>-6.4077301616070503</v>
      </c>
      <c r="F101" s="2"/>
      <c r="G101" s="2"/>
      <c r="H101" s="2"/>
      <c r="I101" s="1"/>
      <c r="K101" s="1"/>
    </row>
    <row r="102" spans="2:11" x14ac:dyDescent="0.2">
      <c r="B102" s="3">
        <v>122</v>
      </c>
      <c r="C102" s="3">
        <f t="shared" si="6"/>
        <v>-7.2641842431797556</v>
      </c>
      <c r="D102" s="3">
        <f t="shared" si="7"/>
        <v>0.85645408157270531</v>
      </c>
      <c r="E102" s="3">
        <f t="shared" si="8"/>
        <v>-6.4077301616070503</v>
      </c>
      <c r="F102" s="2"/>
      <c r="G102" s="2"/>
      <c r="H102" s="2"/>
      <c r="I102" s="1"/>
      <c r="K102" s="1"/>
    </row>
    <row r="103" spans="2:11" x14ac:dyDescent="0.2">
      <c r="B103" s="3">
        <v>123</v>
      </c>
      <c r="C103" s="3">
        <f t="shared" si="6"/>
        <v>-7.2641842431797556</v>
      </c>
      <c r="D103" s="3">
        <f t="shared" si="7"/>
        <v>0.85645408157270531</v>
      </c>
      <c r="E103" s="3">
        <f t="shared" si="8"/>
        <v>-6.4077301616070503</v>
      </c>
      <c r="F103" s="2"/>
      <c r="G103" s="2"/>
      <c r="H103" s="2"/>
      <c r="I103" s="1"/>
      <c r="K103" s="1"/>
    </row>
    <row r="104" spans="2:11" x14ac:dyDescent="0.2">
      <c r="B104" s="3">
        <v>124</v>
      </c>
      <c r="C104" s="3">
        <f t="shared" si="6"/>
        <v>-7.2641842431797556</v>
      </c>
      <c r="D104" s="3">
        <f t="shared" si="7"/>
        <v>0.85645408157270531</v>
      </c>
      <c r="E104" s="3">
        <f t="shared" si="8"/>
        <v>-6.4077301616070503</v>
      </c>
      <c r="F104" s="2"/>
      <c r="G104" s="2"/>
      <c r="H104" s="2"/>
      <c r="I104" s="1"/>
      <c r="K104" s="1"/>
    </row>
    <row r="105" spans="2:11" x14ac:dyDescent="0.2">
      <c r="B105" s="3">
        <v>125</v>
      </c>
      <c r="C105" s="3">
        <f t="shared" si="6"/>
        <v>-7.2641842431797556</v>
      </c>
      <c r="D105" s="3">
        <f t="shared" si="7"/>
        <v>0.85645408157270531</v>
      </c>
      <c r="E105" s="3">
        <f t="shared" si="8"/>
        <v>-6.4077301616070503</v>
      </c>
      <c r="F105" s="2"/>
      <c r="G105" s="2"/>
      <c r="H105" s="2"/>
      <c r="I105" s="1"/>
      <c r="K105" s="1"/>
    </row>
    <row r="106" spans="2:11" x14ac:dyDescent="0.2">
      <c r="B106" s="3">
        <v>126</v>
      </c>
      <c r="C106" s="3">
        <f t="shared" si="6"/>
        <v>-7.2641842431797556</v>
      </c>
      <c r="D106" s="3">
        <f t="shared" si="7"/>
        <v>0.85645408157270531</v>
      </c>
      <c r="E106" s="3">
        <f t="shared" si="8"/>
        <v>-6.4077301616070503</v>
      </c>
      <c r="F106" s="2"/>
      <c r="G106" s="2"/>
      <c r="H106" s="2"/>
      <c r="I106" s="1"/>
      <c r="K106" s="1"/>
    </row>
    <row r="107" spans="2:11" x14ac:dyDescent="0.2">
      <c r="B107" s="3">
        <v>127</v>
      </c>
      <c r="C107" s="3">
        <f t="shared" si="6"/>
        <v>-7.2641842431797556</v>
      </c>
      <c r="D107" s="3">
        <f t="shared" si="7"/>
        <v>0.85645408157270531</v>
      </c>
      <c r="E107" s="3">
        <f t="shared" si="8"/>
        <v>-6.4077301616070503</v>
      </c>
      <c r="F107" s="2"/>
      <c r="G107" s="2"/>
      <c r="H107" s="2"/>
      <c r="I107" s="1"/>
      <c r="K107" s="1"/>
    </row>
    <row r="108" spans="2:11" x14ac:dyDescent="0.2">
      <c r="B108" s="3">
        <v>128</v>
      </c>
      <c r="C108" s="3">
        <f t="shared" si="6"/>
        <v>-7.2641842431797556</v>
      </c>
      <c r="D108" s="3">
        <f t="shared" si="7"/>
        <v>0.85645408157270531</v>
      </c>
      <c r="E108" s="3">
        <f t="shared" si="8"/>
        <v>-6.4077301616070503</v>
      </c>
      <c r="F108" s="2"/>
      <c r="G108" s="2"/>
      <c r="H108" s="2"/>
      <c r="I108" s="1"/>
      <c r="K108" s="1"/>
    </row>
    <row r="109" spans="2:11" x14ac:dyDescent="0.2">
      <c r="B109" s="3">
        <v>129</v>
      </c>
      <c r="C109" s="3">
        <f t="shared" si="6"/>
        <v>-7.2641842431797556</v>
      </c>
      <c r="D109" s="3">
        <f t="shared" si="7"/>
        <v>0.85645408157270531</v>
      </c>
      <c r="E109" s="3">
        <f t="shared" si="8"/>
        <v>-6.4077301616070503</v>
      </c>
      <c r="F109" s="2"/>
      <c r="G109" s="2"/>
      <c r="H109" s="2"/>
      <c r="I109" s="1"/>
      <c r="K109" s="1"/>
    </row>
    <row r="110" spans="2:11" x14ac:dyDescent="0.2">
      <c r="B110" s="3">
        <v>130</v>
      </c>
      <c r="C110" s="3">
        <f t="shared" si="6"/>
        <v>-7.2641842431797556</v>
      </c>
      <c r="D110" s="3">
        <f t="shared" si="7"/>
        <v>0.85645408157270531</v>
      </c>
      <c r="E110" s="3">
        <f t="shared" si="8"/>
        <v>-6.4077301616070503</v>
      </c>
      <c r="F110" s="2"/>
      <c r="G110" s="2"/>
      <c r="H110" s="2"/>
      <c r="I110" s="1"/>
      <c r="K110" s="1"/>
    </row>
    <row r="111" spans="2:11" x14ac:dyDescent="0.2">
      <c r="B111" s="3">
        <v>131</v>
      </c>
      <c r="C111" s="3">
        <f t="shared" si="6"/>
        <v>-7.2641842431797556</v>
      </c>
      <c r="D111" s="3">
        <f t="shared" si="7"/>
        <v>0.85645408157270531</v>
      </c>
      <c r="E111" s="3">
        <f t="shared" si="8"/>
        <v>-6.4077301616070503</v>
      </c>
      <c r="F111" s="2"/>
      <c r="G111" s="2"/>
      <c r="H111" s="2"/>
      <c r="I111" s="1"/>
      <c r="K111" s="1"/>
    </row>
    <row r="112" spans="2:11" x14ac:dyDescent="0.2">
      <c r="B112" s="3">
        <v>132</v>
      </c>
      <c r="C112" s="3">
        <f t="shared" si="6"/>
        <v>-7.2641842431797556</v>
      </c>
      <c r="D112" s="3">
        <f t="shared" si="7"/>
        <v>0.85645408157270531</v>
      </c>
      <c r="E112" s="3">
        <f t="shared" si="8"/>
        <v>-6.4077301616070503</v>
      </c>
      <c r="F112" s="2"/>
      <c r="G112" s="2"/>
      <c r="H112" s="2"/>
      <c r="I112" s="1"/>
      <c r="K112" s="1"/>
    </row>
    <row r="113" spans="2:11" x14ac:dyDescent="0.2">
      <c r="B113" s="3">
        <v>133</v>
      </c>
      <c r="C113" s="3">
        <f t="shared" si="6"/>
        <v>-7.2641842431797556</v>
      </c>
      <c r="D113" s="3">
        <f t="shared" si="7"/>
        <v>0.85645408157270531</v>
      </c>
      <c r="E113" s="3">
        <f t="shared" si="8"/>
        <v>-6.4077301616070503</v>
      </c>
      <c r="F113" s="2"/>
      <c r="G113" s="2"/>
      <c r="H113" s="2"/>
      <c r="I113" s="1"/>
      <c r="K113" s="1"/>
    </row>
    <row r="114" spans="2:11" x14ac:dyDescent="0.2">
      <c r="B114" s="3">
        <v>134</v>
      </c>
      <c r="C114" s="3">
        <f t="shared" si="6"/>
        <v>-7.2641842431797556</v>
      </c>
      <c r="D114" s="3">
        <f t="shared" si="7"/>
        <v>0.85645408157270531</v>
      </c>
      <c r="E114" s="3">
        <f t="shared" si="8"/>
        <v>-6.4077301616070503</v>
      </c>
      <c r="F114" s="2"/>
      <c r="G114" s="2"/>
      <c r="H114" s="2"/>
      <c r="I114" s="1"/>
      <c r="K114" s="1"/>
    </row>
    <row r="115" spans="2:11" x14ac:dyDescent="0.2">
      <c r="B115" s="3">
        <v>135</v>
      </c>
      <c r="C115" s="3">
        <f t="shared" si="6"/>
        <v>-7.2641842431797556</v>
      </c>
      <c r="D115" s="3">
        <f t="shared" si="7"/>
        <v>0.85645408157270531</v>
      </c>
      <c r="E115" s="3">
        <f t="shared" si="8"/>
        <v>-6.4077301616070503</v>
      </c>
      <c r="F115" s="2"/>
      <c r="G115" s="2"/>
      <c r="H115" s="2"/>
      <c r="I115" s="1"/>
      <c r="K115" s="1"/>
    </row>
    <row r="116" spans="2:11" x14ac:dyDescent="0.2">
      <c r="B116" s="3">
        <v>136</v>
      </c>
      <c r="C116" s="3">
        <f t="shared" si="6"/>
        <v>-7.2641842431797556</v>
      </c>
      <c r="D116" s="3">
        <f t="shared" si="7"/>
        <v>0.85645408157270531</v>
      </c>
      <c r="E116" s="3">
        <f t="shared" si="8"/>
        <v>-6.4077301616070503</v>
      </c>
      <c r="F116" s="2"/>
      <c r="G116" s="2"/>
      <c r="H116" s="2"/>
      <c r="I116" s="1"/>
      <c r="K116" s="1"/>
    </row>
    <row r="117" spans="2:11" x14ac:dyDescent="0.2">
      <c r="B117" s="3">
        <v>137</v>
      </c>
      <c r="C117" s="3">
        <f t="shared" si="6"/>
        <v>-7.2641842431797556</v>
      </c>
      <c r="D117" s="3">
        <f t="shared" si="7"/>
        <v>0.85645408157270531</v>
      </c>
      <c r="E117" s="3">
        <f t="shared" si="8"/>
        <v>-6.4077301616070503</v>
      </c>
      <c r="F117" s="2"/>
      <c r="G117" s="2"/>
      <c r="H117" s="2"/>
      <c r="I117" s="1"/>
      <c r="K117" s="1"/>
    </row>
    <row r="118" spans="2:11" x14ac:dyDescent="0.2">
      <c r="B118" s="3">
        <v>138</v>
      </c>
      <c r="C118" s="3">
        <f t="shared" si="6"/>
        <v>-7.2641842431797556</v>
      </c>
      <c r="D118" s="3">
        <f t="shared" si="7"/>
        <v>0.85645408157270531</v>
      </c>
      <c r="E118" s="3">
        <f t="shared" si="8"/>
        <v>-6.4077301616070503</v>
      </c>
      <c r="F118" s="2"/>
      <c r="G118" s="2"/>
      <c r="H118" s="2"/>
      <c r="I118" s="1"/>
      <c r="K118" s="1"/>
    </row>
    <row r="119" spans="2:11" x14ac:dyDescent="0.2">
      <c r="B119" s="3">
        <v>139</v>
      </c>
      <c r="C119" s="3">
        <f t="shared" si="6"/>
        <v>-7.2641842431797556</v>
      </c>
      <c r="D119" s="3">
        <f t="shared" si="7"/>
        <v>0.85645408157270531</v>
      </c>
      <c r="E119" s="3">
        <f t="shared" si="8"/>
        <v>-6.4077301616070503</v>
      </c>
      <c r="F119" s="2"/>
      <c r="G119" s="2"/>
      <c r="H119" s="2"/>
      <c r="I119" s="1"/>
      <c r="K119" s="1"/>
    </row>
    <row r="120" spans="2:11" x14ac:dyDescent="0.2">
      <c r="B120" s="3">
        <v>140</v>
      </c>
      <c r="C120" s="3">
        <f t="shared" si="6"/>
        <v>-7.2641842431797556</v>
      </c>
      <c r="D120" s="3">
        <f t="shared" si="7"/>
        <v>0.85645408157270531</v>
      </c>
      <c r="E120" s="3">
        <f t="shared" si="8"/>
        <v>-6.4077301616070503</v>
      </c>
      <c r="F120" s="2"/>
      <c r="G120" s="2"/>
      <c r="H120" s="2"/>
      <c r="I120" s="1"/>
      <c r="K120" s="1"/>
    </row>
    <row r="121" spans="2:11" x14ac:dyDescent="0.2">
      <c r="B121" s="3">
        <v>141</v>
      </c>
      <c r="C121" s="3">
        <f t="shared" si="6"/>
        <v>-7.2641842431797556</v>
      </c>
      <c r="D121" s="3">
        <f t="shared" si="7"/>
        <v>0.85645408157270531</v>
      </c>
      <c r="E121" s="3">
        <f t="shared" si="8"/>
        <v>-6.4077301616070503</v>
      </c>
      <c r="F121" s="2"/>
      <c r="G121" s="2"/>
      <c r="H121" s="2"/>
      <c r="I121" s="1"/>
      <c r="K121" s="1"/>
    </row>
    <row r="122" spans="2:11" x14ac:dyDescent="0.2">
      <c r="B122" s="3">
        <v>142</v>
      </c>
      <c r="C122" s="3">
        <f t="shared" si="6"/>
        <v>-7.2641842431797556</v>
      </c>
      <c r="D122" s="3">
        <f t="shared" si="7"/>
        <v>0.85645408157270531</v>
      </c>
      <c r="E122" s="3">
        <f t="shared" si="8"/>
        <v>-6.4077301616070503</v>
      </c>
      <c r="F122" s="2"/>
      <c r="G122" s="2"/>
      <c r="H122" s="2"/>
      <c r="I122" s="1"/>
      <c r="K122" s="1"/>
    </row>
    <row r="123" spans="2:11" x14ac:dyDescent="0.2">
      <c r="B123" s="3">
        <v>143</v>
      </c>
      <c r="C123" s="3">
        <f t="shared" si="6"/>
        <v>-7.2641842431797556</v>
      </c>
      <c r="D123" s="3">
        <f t="shared" si="7"/>
        <v>0.85645408157270531</v>
      </c>
      <c r="E123" s="3">
        <f t="shared" si="8"/>
        <v>-6.4077301616070503</v>
      </c>
      <c r="F123" s="2"/>
      <c r="G123" s="2"/>
      <c r="H123" s="2"/>
      <c r="I123" s="1"/>
      <c r="K123" s="1"/>
    </row>
    <row r="124" spans="2:11" x14ac:dyDescent="0.2">
      <c r="B124" s="3">
        <v>144</v>
      </c>
      <c r="C124" s="3">
        <f t="shared" si="6"/>
        <v>-7.2641842431797556</v>
      </c>
      <c r="D124" s="3">
        <f t="shared" si="7"/>
        <v>0.85645408157270531</v>
      </c>
      <c r="E124" s="3">
        <f t="shared" si="8"/>
        <v>-6.4077301616070503</v>
      </c>
      <c r="F124" s="2"/>
      <c r="G124" s="2"/>
      <c r="H124" s="2"/>
      <c r="I124" s="1"/>
      <c r="K124" s="1"/>
    </row>
    <row r="125" spans="2:11" x14ac:dyDescent="0.2">
      <c r="B125" s="3">
        <v>145</v>
      </c>
      <c r="C125" s="3">
        <f t="shared" si="6"/>
        <v>-7.2641842431797556</v>
      </c>
      <c r="D125" s="3">
        <f t="shared" si="7"/>
        <v>0.85645408157270531</v>
      </c>
      <c r="E125" s="3">
        <f t="shared" si="8"/>
        <v>-6.4077301616070503</v>
      </c>
      <c r="F125" s="2"/>
      <c r="G125" s="2"/>
      <c r="H125" s="2"/>
      <c r="I125" s="1"/>
      <c r="K125" s="1"/>
    </row>
    <row r="126" spans="2:11" x14ac:dyDescent="0.2">
      <c r="B126" s="3">
        <v>146</v>
      </c>
      <c r="C126" s="3">
        <f t="shared" ref="C126:C157" si="9">IF(B126&gt;$C$7,-$C$22,$C$7-B126-$C$22)</f>
        <v>-7.2641842431797556</v>
      </c>
      <c r="D126" s="3">
        <f t="shared" si="7"/>
        <v>0.85645408157270531</v>
      </c>
      <c r="E126" s="3">
        <f t="shared" ref="E126:E157" si="10">C126+D126</f>
        <v>-6.4077301616070503</v>
      </c>
      <c r="F126" s="2"/>
      <c r="G126" s="2"/>
      <c r="H126" s="2"/>
      <c r="I126" s="1"/>
      <c r="K126" s="1"/>
    </row>
    <row r="127" spans="2:11" x14ac:dyDescent="0.2">
      <c r="B127" s="3">
        <v>147</v>
      </c>
      <c r="C127" s="3">
        <f t="shared" si="9"/>
        <v>-7.2641842431797556</v>
      </c>
      <c r="D127" s="3">
        <f t="shared" si="7"/>
        <v>0.85645408157270531</v>
      </c>
      <c r="E127" s="3">
        <f t="shared" si="10"/>
        <v>-6.4077301616070503</v>
      </c>
      <c r="F127" s="2"/>
      <c r="G127" s="2"/>
      <c r="H127" s="2"/>
      <c r="I127" s="1"/>
      <c r="K127" s="1"/>
    </row>
    <row r="128" spans="2:11" x14ac:dyDescent="0.2">
      <c r="B128" s="3">
        <v>148</v>
      </c>
      <c r="C128" s="3">
        <f t="shared" si="9"/>
        <v>-7.2641842431797556</v>
      </c>
      <c r="D128" s="3">
        <f t="shared" si="7"/>
        <v>0.85645408157270531</v>
      </c>
      <c r="E128" s="3">
        <f t="shared" si="10"/>
        <v>-6.4077301616070503</v>
      </c>
      <c r="F128" s="2"/>
      <c r="G128" s="2"/>
      <c r="H128" s="2"/>
      <c r="I128" s="1"/>
      <c r="K128" s="1"/>
    </row>
    <row r="129" spans="2:11" x14ac:dyDescent="0.2">
      <c r="B129" s="3">
        <v>149</v>
      </c>
      <c r="C129" s="3">
        <f t="shared" si="9"/>
        <v>-7.2641842431797556</v>
      </c>
      <c r="D129" s="3">
        <f t="shared" si="7"/>
        <v>0.85645408157270531</v>
      </c>
      <c r="E129" s="3">
        <f t="shared" si="10"/>
        <v>-6.4077301616070503</v>
      </c>
      <c r="F129" s="2"/>
      <c r="G129" s="2"/>
      <c r="H129" s="2"/>
      <c r="I129" s="1"/>
      <c r="K129" s="1"/>
    </row>
    <row r="130" spans="2:11" x14ac:dyDescent="0.2">
      <c r="B130" s="3">
        <v>150</v>
      </c>
      <c r="C130" s="3">
        <f t="shared" si="9"/>
        <v>-7.2641842431797556</v>
      </c>
      <c r="D130" s="3">
        <f t="shared" si="7"/>
        <v>0.85645408157270531</v>
      </c>
      <c r="E130" s="3">
        <f t="shared" si="10"/>
        <v>-6.4077301616070503</v>
      </c>
      <c r="F130" s="2"/>
      <c r="G130" s="2"/>
      <c r="H130" s="2"/>
      <c r="I130" s="1"/>
      <c r="K130" s="1"/>
    </row>
  </sheetData>
  <mergeCells count="2">
    <mergeCell ref="C28:E28"/>
    <mergeCell ref="B28:B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Bear Spread</vt:lpstr>
      <vt:lpstr>Fig. Bear Spread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akshit gupta</dc:creator>
  <cp:lastModifiedBy>akshit gupta</cp:lastModifiedBy>
  <dcterms:created xsi:type="dcterms:W3CDTF">2022-01-07T19:42:36Z</dcterms:created>
  <dcterms:modified xsi:type="dcterms:W3CDTF">2022-01-07T19:47:52Z</dcterms:modified>
</cp:coreProperties>
</file>